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CTC" sheetId="1" r:id="rId1"/>
  </sheets>
  <definedNames>
    <definedName name="_xlnm.Print_Area" localSheetId="0">'CTC'!$A$1:$D$42</definedName>
  </definedNames>
  <calcPr fullCalcOnLoad="1"/>
</workbook>
</file>

<file path=xl/comments1.xml><?xml version="1.0" encoding="utf-8"?>
<comments xmlns="http://schemas.openxmlformats.org/spreadsheetml/2006/main">
  <authors>
    <author>Deepak Kanade</author>
    <author>Arun</author>
  </authors>
  <commentList>
    <comment ref="E2" authorId="0">
      <text>
        <r>
          <rPr>
            <b/>
            <sz val="8"/>
            <rFont val="Tahoma"/>
            <family val="0"/>
          </rPr>
          <t xml:space="preserve">Rs.99999/- Pay
Rs.  9600/- Conveyance
Rs.  2400/- Education All.
Rs.  2400/- PT
</t>
        </r>
      </text>
    </comment>
    <comment ref="B9" authorId="1">
      <text>
        <r>
          <rPr>
            <b/>
            <sz val="8"/>
            <rFont val="Tahoma"/>
            <family val="0"/>
          </rPr>
          <t>Arun:</t>
        </r>
        <r>
          <rPr>
            <sz val="8"/>
            <rFont val="Tahoma"/>
            <family val="0"/>
          </rPr>
          <t xml:space="preserve">
Tax exempt upto Rs.800/Month</t>
        </r>
      </text>
    </comment>
    <comment ref="B10" authorId="1">
      <text>
        <r>
          <rPr>
            <b/>
            <sz val="8"/>
            <rFont val="Tahoma"/>
            <family val="2"/>
          </rPr>
          <t>Arun:
Tax exempt upto Rs.1250/month(Bills Required)</t>
        </r>
      </text>
    </comment>
    <comment ref="B11" authorId="1">
      <text>
        <r>
          <rPr>
            <b/>
            <sz val="8"/>
            <rFont val="Tahoma"/>
            <family val="2"/>
          </rPr>
          <t>Arun:</t>
        </r>
        <r>
          <rPr>
            <sz val="8"/>
            <rFont val="Tahoma"/>
            <family val="2"/>
          </rPr>
          <t xml:space="preserve">
Tax exempt upto Rs.1000/month
</t>
        </r>
      </text>
    </comment>
    <comment ref="B12" authorId="1">
      <text>
        <r>
          <rPr>
            <b/>
            <sz val="8"/>
            <rFont val="Tahoma"/>
            <family val="2"/>
          </rPr>
          <t>Arun:</t>
        </r>
        <r>
          <rPr>
            <sz val="8"/>
            <rFont val="Tahoma"/>
            <family val="2"/>
          </rPr>
          <t xml:space="preserve">
Non taxable, Bills required </t>
        </r>
      </text>
    </comment>
    <comment ref="B8" authorId="1">
      <text>
        <r>
          <rPr>
            <b/>
            <sz val="8"/>
            <rFont val="Tahoma"/>
            <family val="2"/>
          </rPr>
          <t>Arun:</t>
        </r>
        <r>
          <rPr>
            <sz val="8"/>
            <rFont val="Tahoma"/>
            <family val="2"/>
          </rPr>
          <t xml:space="preserve">
HRA Receipt must required, otherwise taxable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Arun:
</t>
        </r>
        <r>
          <rPr>
            <sz val="8"/>
            <rFont val="Tahoma"/>
            <family val="2"/>
          </rPr>
          <t>Fully Taxable</t>
        </r>
      </text>
    </comment>
    <comment ref="B14" authorId="1">
      <text>
        <r>
          <rPr>
            <b/>
            <sz val="8"/>
            <rFont val="Tahoma"/>
            <family val="2"/>
          </rPr>
          <t>Arun:</t>
        </r>
        <r>
          <rPr>
            <sz val="8"/>
            <rFont val="Tahoma"/>
            <family val="2"/>
          </rPr>
          <t xml:space="preserve">
Fully Taxable</t>
        </r>
      </text>
    </comment>
    <comment ref="B22" authorId="1">
      <text>
        <r>
          <rPr>
            <b/>
            <sz val="8"/>
            <rFont val="Tahoma"/>
            <family val="2"/>
          </rPr>
          <t>Arun:</t>
        </r>
        <r>
          <rPr>
            <sz val="8"/>
            <rFont val="Tahoma"/>
            <family val="2"/>
          </rPr>
          <t xml:space="preserve">
Upto Rs.20000/annum non taxable(Bills required)</t>
        </r>
      </text>
    </comment>
    <comment ref="B23" authorId="1">
      <text>
        <r>
          <rPr>
            <b/>
            <sz val="8"/>
            <rFont val="Tahoma"/>
            <family val="2"/>
          </rPr>
          <t>Arun:</t>
        </r>
        <r>
          <rPr>
            <sz val="8"/>
            <rFont val="Tahoma"/>
            <family val="2"/>
          </rPr>
          <t xml:space="preserve">
Taxable</t>
        </r>
      </text>
    </comment>
    <comment ref="B28" authorId="1">
      <text>
        <r>
          <rPr>
            <b/>
            <sz val="8"/>
            <rFont val="Tahoma"/>
            <family val="2"/>
          </rPr>
          <t>Arun:</t>
        </r>
        <r>
          <rPr>
            <sz val="8"/>
            <rFont val="Tahoma"/>
            <family val="2"/>
          </rPr>
          <t xml:space="preserve">
Max. Rs.100000/annum non taxable</t>
        </r>
      </text>
    </comment>
    <comment ref="B13" authorId="1">
      <text>
        <r>
          <rPr>
            <b/>
            <sz val="8"/>
            <rFont val="Tahoma"/>
            <family val="2"/>
          </rPr>
          <t>Arun:</t>
        </r>
        <r>
          <rPr>
            <sz val="8"/>
            <rFont val="Tahoma"/>
            <family val="2"/>
          </rPr>
          <t xml:space="preserve">
Tax Free</t>
        </r>
      </text>
    </comment>
  </commentList>
</comments>
</file>

<file path=xl/sharedStrings.xml><?xml version="1.0" encoding="utf-8"?>
<sst xmlns="http://schemas.openxmlformats.org/spreadsheetml/2006/main" count="41" uniqueCount="38">
  <si>
    <t>Basic and Other Allowances Details:</t>
  </si>
  <si>
    <t>Cash Flow Head</t>
  </si>
  <si>
    <t>Monthly</t>
  </si>
  <si>
    <t>Yearly</t>
  </si>
  <si>
    <t>Mode of payment</t>
  </si>
  <si>
    <t>Basic Salary</t>
  </si>
  <si>
    <t>House Rent Allowance</t>
  </si>
  <si>
    <t>Conveyance Allowance</t>
  </si>
  <si>
    <t>Total (b)</t>
  </si>
  <si>
    <t>Monthly / Yearly Gross (a)</t>
  </si>
  <si>
    <t>Incentives</t>
  </si>
  <si>
    <t>Benefits</t>
  </si>
  <si>
    <t>Gratuity @ 4.81% of basic salary</t>
  </si>
  <si>
    <t>Group Medical Insurance and Personal Accident Cover Policy - Premium</t>
  </si>
  <si>
    <t>Leave Travel Allowance (LTA)</t>
  </si>
  <si>
    <t>Deductions</t>
  </si>
  <si>
    <t>Total ( d )</t>
  </si>
  <si>
    <t>Total ( c )</t>
  </si>
  <si>
    <t>Medical Allowances</t>
  </si>
  <si>
    <t>Telephone</t>
  </si>
  <si>
    <t>Bonus</t>
  </si>
  <si>
    <t>Professional Tax</t>
  </si>
  <si>
    <t>Other Allowances</t>
  </si>
  <si>
    <t>Petrol &amp; Maintenance</t>
  </si>
  <si>
    <t>* Applicable Taxes will be deducted from Nett Salary</t>
  </si>
  <si>
    <t>Director</t>
  </si>
  <si>
    <t>Signature of the Employee</t>
  </si>
  <si>
    <t xml:space="preserve">Date </t>
  </si>
  <si>
    <t>Name</t>
  </si>
  <si>
    <t>Designation</t>
  </si>
  <si>
    <t>Total CTC (a-b+c+d)</t>
  </si>
  <si>
    <t>PPF</t>
  </si>
  <si>
    <t>Leave encashment</t>
  </si>
  <si>
    <t>Food Coupon</t>
  </si>
  <si>
    <t xml:space="preserve">For </t>
  </si>
  <si>
    <t>LWF</t>
  </si>
  <si>
    <t>* Gratuity (Eligibility for Gratuity: 5 years of Service )</t>
  </si>
  <si>
    <t xml:space="preserve">Salary Break up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</si>
</sst>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0.0"/>
    <numFmt numFmtId="185" formatCode="dd/mmm/yyyy"/>
    <numFmt numFmtId="186" formatCode="[$-409]dddd\,\ mmmm\ dd\,\ yyyy"/>
    <numFmt numFmtId="187" formatCode="0.000000"/>
    <numFmt numFmtId="188" formatCode="0.00000"/>
    <numFmt numFmtId="189" formatCode="0.0000"/>
    <numFmt numFmtId="190" formatCode="0.000"/>
    <numFmt numFmtId="191" formatCode="[$-409]mmmm\ d\,\ yyyy;@"/>
    <numFmt numFmtId="192" formatCode="m/d"/>
    <numFmt numFmtId="193" formatCode="dd/mm/yyyy"/>
    <numFmt numFmtId="194" formatCode="_(* #,##0_);_(* \(#,##0\);_(* &quot;-&quot;??_);_(@_)"/>
    <numFmt numFmtId="195" formatCode="[$-409]h:mm:ss\ AM/PM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b/>
      <u val="single"/>
      <sz val="10"/>
      <name val="Franklin Gothic Book"/>
      <family val="2"/>
    </font>
    <font>
      <b/>
      <sz val="11"/>
      <name val="Franklin Gothic Book"/>
      <family val="2"/>
    </font>
    <font>
      <b/>
      <sz val="9"/>
      <name val="Franklin Gothic Book"/>
      <family val="2"/>
    </font>
    <font>
      <sz val="12"/>
      <color indexed="10"/>
      <name val="Franklin Gothic Book"/>
      <family val="2"/>
    </font>
    <font>
      <sz val="10"/>
      <color indexed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3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left" vertical="center"/>
    </xf>
    <xf numFmtId="2" fontId="26" fillId="0" borderId="14" xfId="0" applyNumberFormat="1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15" fontId="26" fillId="0" borderId="0" xfId="0" applyNumberFormat="1" applyFont="1" applyBorder="1" applyAlignment="1">
      <alignment horizontal="left" vertical="center"/>
    </xf>
    <xf numFmtId="15" fontId="26" fillId="0" borderId="14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15" fontId="26" fillId="0" borderId="0" xfId="0" applyNumberFormat="1" applyFont="1" applyBorder="1" applyAlignment="1">
      <alignment horizontal="left" vertical="center"/>
    </xf>
    <xf numFmtId="15" fontId="26" fillId="0" borderId="14" xfId="0" applyNumberFormat="1" applyFont="1" applyBorder="1" applyAlignment="1">
      <alignment horizontal="left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2" fontId="22" fillId="0" borderId="18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2" fontId="24" fillId="0" borderId="0" xfId="0" applyNumberFormat="1" applyFont="1" applyAlignment="1">
      <alignment vertical="center"/>
    </xf>
    <xf numFmtId="0" fontId="26" fillId="0" borderId="19" xfId="0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/>
    </xf>
    <xf numFmtId="4" fontId="22" fillId="0" borderId="19" xfId="0" applyNumberFormat="1" applyFont="1" applyFill="1" applyBorder="1" applyAlignment="1">
      <alignment vertical="center"/>
    </xf>
    <xf numFmtId="2" fontId="26" fillId="0" borderId="18" xfId="0" applyNumberFormat="1" applyFont="1" applyFill="1" applyBorder="1" applyAlignment="1">
      <alignment vertical="center"/>
    </xf>
    <xf numFmtId="0" fontId="27" fillId="33" borderId="2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 wrapText="1"/>
    </xf>
    <xf numFmtId="1" fontId="27" fillId="33" borderId="11" xfId="0" applyNumberFormat="1" applyFont="1" applyFill="1" applyBorder="1" applyAlignment="1">
      <alignment horizontal="center" vertical="center" wrapText="1"/>
    </xf>
    <xf numFmtId="1" fontId="27" fillId="33" borderId="12" xfId="0" applyNumberFormat="1" applyFont="1" applyFill="1" applyBorder="1" applyAlignment="1">
      <alignment horizontal="center" vertical="center" wrapText="1"/>
    </xf>
    <xf numFmtId="1" fontId="26" fillId="34" borderId="22" xfId="0" applyNumberFormat="1" applyFont="1" applyFill="1" applyBorder="1" applyAlignment="1">
      <alignment wrapText="1"/>
    </xf>
    <xf numFmtId="4" fontId="26" fillId="0" borderId="18" xfId="0" applyNumberFormat="1" applyFont="1" applyFill="1" applyBorder="1" applyAlignment="1">
      <alignment horizontal="right"/>
    </xf>
    <xf numFmtId="2" fontId="26" fillId="0" borderId="19" xfId="0" applyNumberFormat="1" applyFont="1" applyBorder="1" applyAlignment="1">
      <alignment horizontal="center" vertical="center"/>
    </xf>
    <xf numFmtId="2" fontId="26" fillId="0" borderId="20" xfId="0" applyNumberFormat="1" applyFont="1" applyBorder="1" applyAlignment="1">
      <alignment horizontal="center" vertical="center"/>
    </xf>
    <xf numFmtId="1" fontId="22" fillId="0" borderId="18" xfId="0" applyNumberFormat="1" applyFont="1" applyFill="1" applyBorder="1" applyAlignment="1">
      <alignment vertical="center" wrapText="1"/>
    </xf>
    <xf numFmtId="4" fontId="22" fillId="0" borderId="18" xfId="0" applyNumberFormat="1" applyFont="1" applyFill="1" applyBorder="1" applyAlignment="1">
      <alignment horizontal="right"/>
    </xf>
    <xf numFmtId="2" fontId="26" fillId="0" borderId="22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vertical="center"/>
    </xf>
    <xf numFmtId="3" fontId="26" fillId="34" borderId="18" xfId="0" applyNumberFormat="1" applyFont="1" applyFill="1" applyBorder="1" applyAlignment="1">
      <alignment vertical="center" wrapText="1"/>
    </xf>
    <xf numFmtId="2" fontId="26" fillId="0" borderId="14" xfId="0" applyNumberFormat="1" applyFont="1" applyBorder="1" applyAlignment="1">
      <alignment vertical="center"/>
    </xf>
    <xf numFmtId="43" fontId="24" fillId="0" borderId="0" xfId="0" applyNumberFormat="1" applyFont="1" applyAlignment="1">
      <alignment vertical="center"/>
    </xf>
    <xf numFmtId="3" fontId="22" fillId="0" borderId="23" xfId="0" applyNumberFormat="1" applyFont="1" applyFill="1" applyBorder="1" applyAlignment="1">
      <alignment vertical="center"/>
    </xf>
    <xf numFmtId="2" fontId="26" fillId="0" borderId="24" xfId="0" applyNumberFormat="1" applyFont="1" applyFill="1" applyBorder="1" applyAlignment="1">
      <alignment vertical="center"/>
    </xf>
    <xf numFmtId="0" fontId="28" fillId="33" borderId="25" xfId="0" applyFont="1" applyFill="1" applyBorder="1" applyAlignment="1">
      <alignment vertical="center"/>
    </xf>
    <xf numFmtId="4" fontId="23" fillId="33" borderId="26" xfId="0" applyNumberFormat="1" applyFont="1" applyFill="1" applyBorder="1" applyAlignment="1">
      <alignment vertical="center"/>
    </xf>
    <xf numFmtId="2" fontId="28" fillId="33" borderId="27" xfId="0" applyNumberFormat="1" applyFont="1" applyFill="1" applyBorder="1" applyAlignment="1">
      <alignment vertical="center"/>
    </xf>
    <xf numFmtId="2" fontId="28" fillId="0" borderId="14" xfId="0" applyNumberFormat="1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left"/>
    </xf>
    <xf numFmtId="2" fontId="26" fillId="0" borderId="0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vertical="center"/>
    </xf>
    <xf numFmtId="2" fontId="26" fillId="0" borderId="29" xfId="0" applyNumberFormat="1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30" fillId="0" borderId="0" xfId="0" applyFont="1" applyAlignment="1">
      <alignment vertical="center"/>
    </xf>
    <xf numFmtId="2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2" fontId="31" fillId="0" borderId="0" xfId="0" applyNumberFormat="1" applyFont="1" applyBorder="1" applyAlignment="1">
      <alignment horizontal="center" vertical="center"/>
    </xf>
    <xf numFmtId="194" fontId="31" fillId="34" borderId="0" xfId="42" applyNumberFormat="1" applyFont="1" applyFill="1" applyBorder="1" applyAlignment="1">
      <alignment wrapText="1"/>
    </xf>
    <xf numFmtId="43" fontId="31" fillId="34" borderId="0" xfId="42" applyNumberFormat="1" applyFont="1" applyFill="1" applyBorder="1" applyAlignment="1">
      <alignment wrapText="1"/>
    </xf>
    <xf numFmtId="2" fontId="30" fillId="0" borderId="0" xfId="0" applyNumberFormat="1" applyFont="1" applyBorder="1" applyAlignment="1">
      <alignment vertical="center"/>
    </xf>
    <xf numFmtId="43" fontId="30" fillId="0" borderId="0" xfId="0" applyNumberFormat="1" applyFont="1" applyAlignment="1">
      <alignment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8" fillId="33" borderId="30" xfId="0" applyFont="1" applyFill="1" applyBorder="1" applyAlignment="1">
      <alignment vertical="center"/>
    </xf>
    <xf numFmtId="0" fontId="28" fillId="33" borderId="31" xfId="0" applyFont="1" applyFill="1" applyBorder="1" applyAlignment="1">
      <alignment horizontal="center" vertical="center"/>
    </xf>
    <xf numFmtId="2" fontId="28" fillId="33" borderId="32" xfId="0" applyNumberFormat="1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28" fillId="0" borderId="34" xfId="0" applyFont="1" applyFill="1" applyBorder="1" applyAlignment="1">
      <alignment horizontal="center" vertical="center"/>
    </xf>
    <xf numFmtId="2" fontId="28" fillId="0" borderId="35" xfId="0" applyNumberFormat="1" applyFont="1" applyFill="1" applyBorder="1" applyAlignment="1">
      <alignment vertical="center"/>
    </xf>
    <xf numFmtId="0" fontId="26" fillId="0" borderId="14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J56"/>
  <sheetViews>
    <sheetView showGridLines="0" tabSelected="1" zoomScalePageLayoutView="0" workbookViewId="0" topLeftCell="A1">
      <selection activeCell="H25" sqref="H25"/>
    </sheetView>
  </sheetViews>
  <sheetFormatPr defaultColWidth="9.140625" defaultRowHeight="12.75"/>
  <cols>
    <col min="1" max="1" width="40.7109375" style="5" customWidth="1"/>
    <col min="2" max="2" width="14.8515625" style="24" customWidth="1"/>
    <col min="3" max="3" width="21.8515625" style="24" bestFit="1" customWidth="1"/>
    <col min="4" max="4" width="16.421875" style="5" customWidth="1"/>
    <col min="5" max="5" width="12.140625" style="5" hidden="1" customWidth="1"/>
    <col min="6" max="7" width="0" style="5" hidden="1" customWidth="1"/>
    <col min="8" max="8" width="9.140625" style="5" customWidth="1"/>
    <col min="9" max="9" width="18.8515625" style="5" customWidth="1"/>
    <col min="10" max="10" width="13.7109375" style="5" bestFit="1" customWidth="1"/>
    <col min="11" max="16384" width="9.140625" style="5" customWidth="1"/>
  </cols>
  <sheetData>
    <row r="1" spans="1:5" ht="16.5">
      <c r="A1" s="1" t="s">
        <v>37</v>
      </c>
      <c r="B1" s="2"/>
      <c r="C1" s="2"/>
      <c r="D1" s="3"/>
      <c r="E1" s="4"/>
    </row>
    <row r="2" spans="1:5" ht="24.75" customHeight="1">
      <c r="A2" s="6" t="s">
        <v>28</v>
      </c>
      <c r="B2" s="7"/>
      <c r="C2" s="7"/>
      <c r="D2" s="8"/>
      <c r="E2" s="9">
        <f>99999+9600+2400+2400</f>
        <v>114399</v>
      </c>
    </row>
    <row r="3" spans="1:4" ht="24.75" customHeight="1">
      <c r="A3" s="6" t="s">
        <v>29</v>
      </c>
      <c r="B3" s="10"/>
      <c r="C3" s="10"/>
      <c r="D3" s="11"/>
    </row>
    <row r="4" spans="1:4" ht="3.75" customHeight="1" thickBot="1">
      <c r="A4" s="12"/>
      <c r="B4" s="13"/>
      <c r="C4" s="13"/>
      <c r="D4" s="14"/>
    </row>
    <row r="5" spans="1:4" ht="15.75" customHeight="1">
      <c r="A5" s="15" t="s">
        <v>0</v>
      </c>
      <c r="B5" s="16"/>
      <c r="C5" s="16"/>
      <c r="D5" s="17"/>
    </row>
    <row r="6" spans="1:4" ht="15" customHeight="1">
      <c r="A6" s="18" t="s">
        <v>1</v>
      </c>
      <c r="B6" s="19" t="s">
        <v>2</v>
      </c>
      <c r="C6" s="19" t="s">
        <v>3</v>
      </c>
      <c r="D6" s="18" t="s">
        <v>4</v>
      </c>
    </row>
    <row r="7" spans="1:4" ht="15" customHeight="1">
      <c r="A7" s="20" t="s">
        <v>5</v>
      </c>
      <c r="B7" s="21">
        <f>B15*50%</f>
        <v>60500</v>
      </c>
      <c r="C7" s="21">
        <f aca="true" t="shared" si="0" ref="C7:C14">B7*12</f>
        <v>726000</v>
      </c>
      <c r="D7" s="22" t="s">
        <v>2</v>
      </c>
    </row>
    <row r="8" spans="1:4" ht="15" customHeight="1">
      <c r="A8" s="20" t="s">
        <v>6</v>
      </c>
      <c r="B8" s="21">
        <f>B7*50%</f>
        <v>30250</v>
      </c>
      <c r="C8" s="21">
        <f t="shared" si="0"/>
        <v>363000</v>
      </c>
      <c r="D8" s="23"/>
    </row>
    <row r="9" spans="1:4" ht="15" customHeight="1">
      <c r="A9" s="20" t="s">
        <v>7</v>
      </c>
      <c r="B9" s="21">
        <v>800</v>
      </c>
      <c r="C9" s="21">
        <f t="shared" si="0"/>
        <v>9600</v>
      </c>
      <c r="D9" s="23"/>
    </row>
    <row r="10" spans="1:4" ht="15" customHeight="1">
      <c r="A10" s="20" t="s">
        <v>18</v>
      </c>
      <c r="B10" s="21">
        <v>1250</v>
      </c>
      <c r="C10" s="21">
        <f t="shared" si="0"/>
        <v>15000</v>
      </c>
      <c r="D10" s="23"/>
    </row>
    <row r="11" spans="1:9" ht="15" customHeight="1">
      <c r="A11" s="20" t="s">
        <v>19</v>
      </c>
      <c r="B11" s="21">
        <v>1000</v>
      </c>
      <c r="C11" s="21">
        <f t="shared" si="0"/>
        <v>12000</v>
      </c>
      <c r="D11" s="23"/>
      <c r="I11" s="24"/>
    </row>
    <row r="12" spans="1:9" ht="15" customHeight="1">
      <c r="A12" s="25" t="s">
        <v>23</v>
      </c>
      <c r="B12" s="26">
        <v>2000</v>
      </c>
      <c r="C12" s="26">
        <f t="shared" si="0"/>
        <v>24000</v>
      </c>
      <c r="D12" s="27"/>
      <c r="I12" s="24"/>
    </row>
    <row r="13" spans="1:9" ht="15" customHeight="1">
      <c r="A13" s="25" t="s">
        <v>33</v>
      </c>
      <c r="B13" s="26">
        <v>2600</v>
      </c>
      <c r="C13" s="26">
        <f t="shared" si="0"/>
        <v>31200</v>
      </c>
      <c r="D13" s="27"/>
      <c r="I13" s="24"/>
    </row>
    <row r="14" spans="1:9" ht="15" customHeight="1">
      <c r="A14" s="25" t="s">
        <v>22</v>
      </c>
      <c r="B14" s="26">
        <f>B15-(B7+B8+B9+B10+B11+B12+B13)</f>
        <v>22600</v>
      </c>
      <c r="C14" s="26">
        <f t="shared" si="0"/>
        <v>271200</v>
      </c>
      <c r="D14" s="27"/>
      <c r="I14" s="24"/>
    </row>
    <row r="15" spans="1:9" ht="19.5" customHeight="1" thickBot="1">
      <c r="A15" s="28" t="s">
        <v>9</v>
      </c>
      <c r="B15" s="29">
        <v>121000</v>
      </c>
      <c r="C15" s="29">
        <f>SUM(C7:C14)</f>
        <v>1452000</v>
      </c>
      <c r="D15" s="30"/>
      <c r="I15" s="24"/>
    </row>
    <row r="16" spans="1:4" ht="15" customHeight="1">
      <c r="A16" s="15" t="s">
        <v>15</v>
      </c>
      <c r="B16" s="16"/>
      <c r="C16" s="16"/>
      <c r="D16" s="31"/>
    </row>
    <row r="17" spans="1:4" ht="15" customHeight="1">
      <c r="A17" s="20" t="s">
        <v>31</v>
      </c>
      <c r="B17" s="21">
        <v>780</v>
      </c>
      <c r="C17" s="21">
        <f>B17*12</f>
        <v>9360</v>
      </c>
      <c r="D17" s="32" t="s">
        <v>2</v>
      </c>
    </row>
    <row r="18" spans="1:4" ht="15" customHeight="1">
      <c r="A18" s="20" t="s">
        <v>21</v>
      </c>
      <c r="B18" s="21">
        <v>200</v>
      </c>
      <c r="C18" s="21">
        <f>B18*12</f>
        <v>2400</v>
      </c>
      <c r="D18" s="33"/>
    </row>
    <row r="19" spans="1:4" ht="15" customHeight="1">
      <c r="A19" s="25" t="s">
        <v>35</v>
      </c>
      <c r="B19" s="26">
        <v>15</v>
      </c>
      <c r="C19" s="26">
        <f>B19*12</f>
        <v>180</v>
      </c>
      <c r="D19" s="33"/>
    </row>
    <row r="20" spans="1:9" ht="19.5" customHeight="1">
      <c r="A20" s="28" t="s">
        <v>8</v>
      </c>
      <c r="B20" s="29">
        <f>B17+B18+B19</f>
        <v>995</v>
      </c>
      <c r="C20" s="29">
        <f>C17+C18+C19</f>
        <v>11940</v>
      </c>
      <c r="D20" s="34"/>
      <c r="I20" s="24"/>
    </row>
    <row r="21" spans="1:4" ht="15" customHeight="1">
      <c r="A21" s="35" t="s">
        <v>10</v>
      </c>
      <c r="B21" s="36"/>
      <c r="C21" s="36"/>
      <c r="D21" s="37"/>
    </row>
    <row r="22" spans="1:4" ht="15" customHeight="1">
      <c r="A22" s="38" t="s">
        <v>14</v>
      </c>
      <c r="B22" s="39">
        <v>1650</v>
      </c>
      <c r="C22" s="39">
        <f>B22*12</f>
        <v>19800</v>
      </c>
      <c r="D22" s="40" t="s">
        <v>3</v>
      </c>
    </row>
    <row r="23" spans="1:4" ht="15" customHeight="1">
      <c r="A23" s="38" t="s">
        <v>20</v>
      </c>
      <c r="B23" s="39">
        <f>B7*8.33%</f>
        <v>5039.65</v>
      </c>
      <c r="C23" s="39">
        <f>B23*12</f>
        <v>60475.799999999996</v>
      </c>
      <c r="D23" s="41"/>
    </row>
    <row r="24" spans="1:4" ht="15" customHeight="1">
      <c r="A24" s="38" t="s">
        <v>32</v>
      </c>
      <c r="B24" s="39">
        <f>B7*5.61%</f>
        <v>3394.05</v>
      </c>
      <c r="C24" s="39">
        <f>B24*12</f>
        <v>40728.600000000006</v>
      </c>
      <c r="D24" s="41"/>
    </row>
    <row r="25" spans="1:9" ht="18" customHeight="1">
      <c r="A25" s="42" t="s">
        <v>17</v>
      </c>
      <c r="B25" s="43">
        <f>B22+B23+B24</f>
        <v>10083.7</v>
      </c>
      <c r="C25" s="43">
        <f>B25*12</f>
        <v>121004.40000000001</v>
      </c>
      <c r="D25" s="44"/>
      <c r="I25" s="45"/>
    </row>
    <row r="26" spans="1:9" ht="15" customHeight="1">
      <c r="A26" s="35" t="s">
        <v>11</v>
      </c>
      <c r="B26" s="36"/>
      <c r="C26" s="36"/>
      <c r="D26" s="37"/>
      <c r="I26" s="45"/>
    </row>
    <row r="27" spans="1:9" ht="22.5" customHeight="1">
      <c r="A27" s="46" t="s">
        <v>12</v>
      </c>
      <c r="B27" s="39">
        <f>B7*4.81%</f>
        <v>2910.0499999999997</v>
      </c>
      <c r="C27" s="39">
        <v>15000</v>
      </c>
      <c r="D27" s="47"/>
      <c r="I27" s="45"/>
    </row>
    <row r="28" spans="1:10" ht="27" customHeight="1">
      <c r="A28" s="46" t="s">
        <v>13</v>
      </c>
      <c r="B28" s="39">
        <v>2000</v>
      </c>
      <c r="C28" s="39">
        <f>B28*12</f>
        <v>24000</v>
      </c>
      <c r="D28" s="47"/>
      <c r="J28" s="48"/>
    </row>
    <row r="29" spans="1:4" ht="18.75" customHeight="1" thickBot="1">
      <c r="A29" s="49" t="s">
        <v>16</v>
      </c>
      <c r="B29" s="43">
        <f>SUM(B27:B28)</f>
        <v>4910.049999999999</v>
      </c>
      <c r="C29" s="43">
        <f>SUM(C27:C28)</f>
        <v>39000</v>
      </c>
      <c r="D29" s="50"/>
    </row>
    <row r="30" spans="1:4" ht="17.25" customHeight="1" thickBot="1">
      <c r="A30" s="51" t="s">
        <v>30</v>
      </c>
      <c r="B30" s="52">
        <v>139389</v>
      </c>
      <c r="C30" s="52">
        <f>C15+C25+C29-C20</f>
        <v>1600064.4</v>
      </c>
      <c r="D30" s="53"/>
    </row>
    <row r="31" spans="1:4" ht="15.75" customHeight="1">
      <c r="A31" s="74"/>
      <c r="B31" s="75"/>
      <c r="C31" s="75"/>
      <c r="D31" s="76"/>
    </row>
    <row r="32" spans="1:4" ht="15.75" customHeight="1">
      <c r="A32" s="77"/>
      <c r="B32" s="78"/>
      <c r="C32" s="78"/>
      <c r="D32" s="79"/>
    </row>
    <row r="33" spans="1:4" ht="15.75" customHeight="1">
      <c r="A33" s="72" t="s">
        <v>36</v>
      </c>
      <c r="B33" s="73"/>
      <c r="C33" s="73"/>
      <c r="D33" s="54"/>
    </row>
    <row r="34" spans="1:4" ht="15.75" customHeight="1">
      <c r="A34" s="55" t="s">
        <v>24</v>
      </c>
      <c r="B34" s="56"/>
      <c r="C34" s="56"/>
      <c r="D34" s="54"/>
    </row>
    <row r="35" spans="1:4" ht="16.5">
      <c r="A35" s="57" t="s">
        <v>34</v>
      </c>
      <c r="B35" s="58"/>
      <c r="C35" s="7"/>
      <c r="D35" s="59"/>
    </row>
    <row r="36" spans="1:4" ht="66" customHeight="1">
      <c r="A36" s="60"/>
      <c r="B36" s="58"/>
      <c r="C36" s="58"/>
      <c r="D36" s="80"/>
    </row>
    <row r="37" spans="1:4" ht="13.5" customHeight="1">
      <c r="A37" s="12" t="s">
        <v>25</v>
      </c>
      <c r="B37" s="58"/>
      <c r="C37" s="58"/>
      <c r="D37" s="47"/>
    </row>
    <row r="38" spans="1:4" ht="13.5" customHeight="1">
      <c r="A38" s="12"/>
      <c r="B38" s="58"/>
      <c r="C38" s="58"/>
      <c r="D38" s="47"/>
    </row>
    <row r="39" spans="1:4" ht="13.5" customHeight="1">
      <c r="A39" s="12"/>
      <c r="B39" s="58"/>
      <c r="C39" s="58"/>
      <c r="D39" s="47"/>
    </row>
    <row r="40" spans="1:4" ht="13.5" customHeight="1">
      <c r="A40" s="12"/>
      <c r="B40" s="58"/>
      <c r="C40" s="58"/>
      <c r="D40" s="47"/>
    </row>
    <row r="41" spans="1:4" ht="13.5" customHeight="1">
      <c r="A41" s="12"/>
      <c r="B41" s="58"/>
      <c r="C41" s="58"/>
      <c r="D41" s="47"/>
    </row>
    <row r="42" spans="1:4" ht="12" customHeight="1">
      <c r="A42" s="60" t="s">
        <v>26</v>
      </c>
      <c r="B42" s="61"/>
      <c r="C42" s="61" t="s">
        <v>27</v>
      </c>
      <c r="D42" s="62"/>
    </row>
    <row r="43" spans="1:4" ht="16.5">
      <c r="A43" s="63"/>
      <c r="B43" s="64"/>
      <c r="C43" s="64"/>
      <c r="D43" s="63"/>
    </row>
    <row r="44" spans="1:4" ht="16.5">
      <c r="A44" s="63"/>
      <c r="B44" s="64"/>
      <c r="C44" s="64"/>
      <c r="D44" s="64"/>
    </row>
    <row r="45" spans="1:4" ht="16.5">
      <c r="A45" s="65"/>
      <c r="B45" s="64"/>
      <c r="C45" s="64"/>
      <c r="D45" s="63"/>
    </row>
    <row r="46" spans="1:4" ht="16.5">
      <c r="A46" s="66"/>
      <c r="B46" s="67"/>
      <c r="C46" s="64"/>
      <c r="D46" s="63"/>
    </row>
    <row r="47" spans="1:4" ht="16.5">
      <c r="A47" s="65"/>
      <c r="B47" s="68"/>
      <c r="C47" s="64"/>
      <c r="D47" s="63"/>
    </row>
    <row r="48" spans="1:4" ht="16.5">
      <c r="A48" s="66"/>
      <c r="B48" s="68"/>
      <c r="C48" s="64"/>
      <c r="D48" s="63"/>
    </row>
    <row r="49" spans="1:4" ht="16.5">
      <c r="A49" s="65"/>
      <c r="B49" s="69"/>
      <c r="C49" s="64"/>
      <c r="D49" s="63"/>
    </row>
    <row r="50" spans="1:4" ht="16.5">
      <c r="A50" s="65"/>
      <c r="B50" s="69"/>
      <c r="C50" s="64"/>
      <c r="D50" s="63"/>
    </row>
    <row r="51" spans="1:4" ht="16.5">
      <c r="A51" s="65"/>
      <c r="B51" s="69"/>
      <c r="C51" s="64"/>
      <c r="D51" s="64"/>
    </row>
    <row r="52" spans="1:4" ht="16.5">
      <c r="A52" s="63"/>
      <c r="B52" s="70"/>
      <c r="C52" s="71"/>
      <c r="D52" s="63"/>
    </row>
    <row r="53" spans="1:4" ht="16.5">
      <c r="A53" s="63"/>
      <c r="B53" s="64"/>
      <c r="C53" s="64"/>
      <c r="D53" s="63"/>
    </row>
    <row r="54" spans="1:4" ht="16.5">
      <c r="A54" s="63"/>
      <c r="B54" s="64"/>
      <c r="C54" s="64"/>
      <c r="D54" s="63"/>
    </row>
    <row r="55" spans="1:4" ht="16.5">
      <c r="A55" s="63"/>
      <c r="B55" s="64"/>
      <c r="C55" s="64"/>
      <c r="D55" s="63"/>
    </row>
    <row r="56" spans="1:4" ht="16.5">
      <c r="A56" s="63"/>
      <c r="B56" s="64"/>
      <c r="C56" s="64"/>
      <c r="D56" s="63"/>
    </row>
  </sheetData>
  <sheetProtection/>
  <mergeCells count="13">
    <mergeCell ref="D7:D11"/>
    <mergeCell ref="A21:D21"/>
    <mergeCell ref="D17:D20"/>
    <mergeCell ref="A33:C33"/>
    <mergeCell ref="A1:D1"/>
    <mergeCell ref="B2:C2"/>
    <mergeCell ref="D22:D25"/>
    <mergeCell ref="A16:D16"/>
    <mergeCell ref="C35:D35"/>
    <mergeCell ref="A26:D26"/>
    <mergeCell ref="B31:C31"/>
    <mergeCell ref="B3:C3"/>
    <mergeCell ref="A5:D5"/>
  </mergeCells>
  <conditionalFormatting sqref="D15">
    <cfRule type="cellIs" priority="1" dxfId="0" operator="lessThanOrEqual" stopIfTrue="1">
      <formula>0</formula>
    </cfRule>
  </conditionalFormatting>
  <printOptions horizontalCentered="1" verticalCentered="1"/>
  <pageMargins left="0.17" right="0.17" top="0.34" bottom="0.5" header="0.34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Harman finochem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Arun</cp:lastModifiedBy>
  <cp:lastPrinted>2011-08-26T11:29:07Z</cp:lastPrinted>
  <dcterms:created xsi:type="dcterms:W3CDTF">2007-04-01T03:16:17Z</dcterms:created>
  <dcterms:modified xsi:type="dcterms:W3CDTF">2011-09-20T09:48:00Z</dcterms:modified>
  <cp:category/>
  <cp:version/>
  <cp:contentType/>
  <cp:contentStatus/>
</cp:coreProperties>
</file>