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'Sheet1'!$E$2:$AN$38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<sst xmlns="http://schemas.openxmlformats.org/spreadsheetml/2006/main" count="98" uniqueCount="57">
  <si>
    <t>year to date</t>
  </si>
  <si>
    <t>Till Dec'08</t>
  </si>
  <si>
    <t>Till Dec'09</t>
  </si>
  <si>
    <t>variance</t>
  </si>
  <si>
    <t>Particulars</t>
  </si>
  <si>
    <t>2009 APRIL</t>
  </si>
  <si>
    <t>2009 MAY</t>
  </si>
  <si>
    <t>2009 JUNE</t>
  </si>
  <si>
    <t>2009 JULY</t>
  </si>
  <si>
    <t>2009AUGUST</t>
  </si>
  <si>
    <t>2009 SEP.</t>
  </si>
  <si>
    <t>2009 OCT.</t>
  </si>
  <si>
    <t>2009 NOV.</t>
  </si>
  <si>
    <t>2009 DEC.</t>
  </si>
  <si>
    <t>2010 JAN.</t>
  </si>
  <si>
    <t>2010 FEB.</t>
  </si>
  <si>
    <t>2010 MARCH</t>
  </si>
  <si>
    <t>TOTAL FY 2009-10</t>
  </si>
  <si>
    <t>Rs. Lacs</t>
  </si>
  <si>
    <t>%</t>
  </si>
  <si>
    <t>DIRECT SALARY</t>
  </si>
  <si>
    <t>Salary - Direct</t>
  </si>
  <si>
    <t>Salary-Deputation</t>
  </si>
  <si>
    <t>Casuals</t>
  </si>
  <si>
    <t>Co's Contribution to PF</t>
  </si>
  <si>
    <t>Co's Contribution to ESI</t>
  </si>
  <si>
    <t>Outsourcing (Incl Gardening)</t>
  </si>
  <si>
    <t>Staff Duty Meal</t>
  </si>
  <si>
    <t>Uniforms</t>
  </si>
  <si>
    <t>Recruitment/Training</t>
  </si>
  <si>
    <t xml:space="preserve"> </t>
  </si>
  <si>
    <t>Sub-Total</t>
  </si>
  <si>
    <t>INDIRECT SALARY</t>
  </si>
  <si>
    <t>Bonus/ Exgratia</t>
  </si>
  <si>
    <t>Leave Encashment</t>
  </si>
  <si>
    <t>Medical Reimbursement</t>
  </si>
  <si>
    <t>Leave  Travel Allowance</t>
  </si>
  <si>
    <t>Trainees Stipend</t>
  </si>
  <si>
    <t>Medical check up</t>
  </si>
  <si>
    <t>Staff Welfare</t>
  </si>
  <si>
    <t>Gratuity</t>
  </si>
  <si>
    <t>Staff Accommodation</t>
  </si>
  <si>
    <t xml:space="preserve">Total </t>
  </si>
  <si>
    <t>2010 APRIL</t>
  </si>
  <si>
    <t>2010 MAY</t>
  </si>
  <si>
    <t>2010 JUNE</t>
  </si>
  <si>
    <t>2010 JULY</t>
  </si>
  <si>
    <t>2010 AUG</t>
  </si>
  <si>
    <t>2010 SEPTEM</t>
  </si>
  <si>
    <t>2010 OCTO</t>
  </si>
  <si>
    <t>2010 NOVEM</t>
  </si>
  <si>
    <t>2010 DECEM</t>
  </si>
  <si>
    <t>2011 JAN.</t>
  </si>
  <si>
    <t>2011 FEB</t>
  </si>
  <si>
    <t>2011  MAR</t>
  </si>
  <si>
    <t>Proposed Expenditure for</t>
  </si>
  <si>
    <t>TOTAL FY 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</si>
</sst>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2" fillId="0" borderId="2" xfId="15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0" borderId="4" xfId="15" applyFont="1" applyFill="1" applyBorder="1" applyAlignment="1">
      <alignment horizontal="center"/>
    </xf>
    <xf numFmtId="9" fontId="2" fillId="0" borderId="5" xfId="15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43" fontId="2" fillId="0" borderId="5" xfId="15" applyFont="1" applyFill="1" applyBorder="1" applyAlignment="1">
      <alignment horizontal="center"/>
    </xf>
    <xf numFmtId="43" fontId="2" fillId="0" borderId="0" xfId="15" applyFont="1" applyFill="1" applyBorder="1" applyAlignment="1">
      <alignment horizontal="center"/>
    </xf>
    <xf numFmtId="43" fontId="2" fillId="2" borderId="6" xfId="15" applyFont="1" applyFill="1" applyBorder="1" applyAlignment="1">
      <alignment horizontal="center"/>
    </xf>
    <xf numFmtId="43" fontId="2" fillId="2" borderId="7" xfId="15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3" fontId="2" fillId="0" borderId="8" xfId="15" applyFont="1" applyFill="1" applyBorder="1" applyAlignment="1">
      <alignment horizontal="center"/>
    </xf>
    <xf numFmtId="43" fontId="1" fillId="0" borderId="4" xfId="15" applyFont="1" applyFill="1" applyBorder="1" applyAlignment="1">
      <alignment horizontal="center"/>
    </xf>
    <xf numFmtId="43" fontId="1" fillId="0" borderId="8" xfId="15" applyFont="1" applyFill="1" applyBorder="1" applyAlignment="1">
      <alignment horizontal="center"/>
    </xf>
    <xf numFmtId="43" fontId="1" fillId="0" borderId="5" xfId="15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9" fontId="1" fillId="0" borderId="5" xfId="19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2" fontId="2" fillId="2" borderId="6" xfId="15" applyNumberFormat="1" applyFont="1" applyFill="1" applyBorder="1" applyAlignment="1">
      <alignment/>
    </xf>
    <xf numFmtId="2" fontId="2" fillId="2" borderId="4" xfId="15" applyNumberFormat="1" applyFont="1" applyFill="1" applyBorder="1" applyAlignment="1">
      <alignment/>
    </xf>
    <xf numFmtId="2" fontId="2" fillId="2" borderId="5" xfId="15" applyNumberFormat="1" applyFont="1" applyFill="1" applyBorder="1" applyAlignment="1">
      <alignment/>
    </xf>
    <xf numFmtId="9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5" xfId="19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2" fillId="0" borderId="6" xfId="15" applyFont="1" applyFill="1" applyBorder="1" applyAlignment="1">
      <alignment horizontal="center"/>
    </xf>
    <xf numFmtId="43" fontId="2" fillId="0" borderId="7" xfId="15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2" fillId="0" borderId="6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5" xfId="0" applyNumberFormat="1" applyFont="1" applyFill="1" applyBorder="1" applyAlignment="1" quotePrefix="1">
      <alignment horizontal="center" vertical="center" wrapText="1"/>
    </xf>
    <xf numFmtId="16" fontId="2" fillId="0" borderId="16" xfId="0" applyNumberFormat="1" applyFont="1" applyFill="1" applyBorder="1" applyAlignment="1" quotePrefix="1">
      <alignment horizontal="center" vertical="center" wrapText="1"/>
    </xf>
    <xf numFmtId="16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43" fontId="2" fillId="0" borderId="21" xfId="15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2" fillId="0" borderId="8" xfId="15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workbookViewId="0" topLeftCell="A22">
      <selection activeCell="AP7" sqref="AP7"/>
    </sheetView>
  </sheetViews>
  <sheetFormatPr defaultColWidth="9.140625" defaultRowHeight="12.75"/>
  <cols>
    <col min="5" max="5" width="28.140625" style="0" customWidth="1"/>
    <col min="6" max="27" width="9.140625" style="0" hidden="1" customWidth="1"/>
    <col min="41" max="41" width="10.8515625" style="0" customWidth="1"/>
  </cols>
  <sheetData>
    <row r="1" spans="1:40" ht="13.5" thickBot="1">
      <c r="A1" s="1"/>
      <c r="B1" s="2"/>
      <c r="C1" s="1"/>
      <c r="D1" s="3"/>
      <c r="E1" s="4"/>
      <c r="F1" s="1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13.5" thickBot="1">
      <c r="A2" s="89" t="e">
        <f>+#REF!</f>
        <v>#REF!</v>
      </c>
      <c r="B2" s="90"/>
      <c r="C2" s="90"/>
      <c r="D2" s="91"/>
      <c r="E2" s="7"/>
      <c r="F2" s="92" t="s">
        <v>0</v>
      </c>
      <c r="G2" s="92"/>
      <c r="H2" s="92"/>
      <c r="I2" s="93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94" t="s">
        <v>55</v>
      </c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6"/>
    </row>
    <row r="3" spans="1:42" ht="38.25">
      <c r="A3" s="8" t="s">
        <v>1</v>
      </c>
      <c r="B3" s="9" t="s">
        <v>2</v>
      </c>
      <c r="C3" s="8" t="s">
        <v>3</v>
      </c>
      <c r="D3" s="10" t="s">
        <v>3</v>
      </c>
      <c r="E3" s="11" t="s">
        <v>4</v>
      </c>
      <c r="F3" s="8" t="s">
        <v>1</v>
      </c>
      <c r="G3" s="9" t="s">
        <v>2</v>
      </c>
      <c r="H3" s="8" t="s">
        <v>3</v>
      </c>
      <c r="I3" s="8" t="s">
        <v>3</v>
      </c>
      <c r="J3" s="12"/>
      <c r="K3" s="12"/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4" t="s">
        <v>17</v>
      </c>
      <c r="Y3" s="6"/>
      <c r="Z3" s="6"/>
      <c r="AA3" s="6"/>
      <c r="AB3" s="87" t="s">
        <v>43</v>
      </c>
      <c r="AC3" s="88" t="s">
        <v>44</v>
      </c>
      <c r="AD3" s="88" t="s">
        <v>45</v>
      </c>
      <c r="AE3" s="88" t="s">
        <v>46</v>
      </c>
      <c r="AF3" s="88" t="s">
        <v>47</v>
      </c>
      <c r="AG3" s="88" t="s">
        <v>48</v>
      </c>
      <c r="AH3" s="88" t="s">
        <v>49</v>
      </c>
      <c r="AI3" s="88" t="s">
        <v>50</v>
      </c>
      <c r="AJ3" s="88" t="s">
        <v>51</v>
      </c>
      <c r="AK3" s="88" t="s">
        <v>52</v>
      </c>
      <c r="AL3" s="88" t="s">
        <v>53</v>
      </c>
      <c r="AM3" s="88" t="s">
        <v>54</v>
      </c>
      <c r="AN3" s="97" t="s">
        <v>56</v>
      </c>
      <c r="AO3" s="12"/>
      <c r="AP3" s="12"/>
    </row>
    <row r="4" spans="1:42" ht="12.75">
      <c r="A4" s="15" t="s">
        <v>18</v>
      </c>
      <c r="B4" s="15" t="s">
        <v>18</v>
      </c>
      <c r="C4" s="15" t="s">
        <v>18</v>
      </c>
      <c r="D4" s="16" t="s">
        <v>19</v>
      </c>
      <c r="E4" s="17"/>
      <c r="F4" s="15" t="s">
        <v>18</v>
      </c>
      <c r="G4" s="15" t="s">
        <v>18</v>
      </c>
      <c r="H4" s="15" t="s">
        <v>18</v>
      </c>
      <c r="I4" s="18" t="s">
        <v>19</v>
      </c>
      <c r="J4" s="19"/>
      <c r="K4" s="19"/>
      <c r="L4" s="20" t="s">
        <v>18</v>
      </c>
      <c r="M4" s="21" t="s">
        <v>18</v>
      </c>
      <c r="N4" s="21" t="s">
        <v>18</v>
      </c>
      <c r="O4" s="21" t="s">
        <v>18</v>
      </c>
      <c r="P4" s="21" t="s">
        <v>18</v>
      </c>
      <c r="Q4" s="21" t="s">
        <v>18</v>
      </c>
      <c r="R4" s="21" t="s">
        <v>18</v>
      </c>
      <c r="S4" s="21" t="s">
        <v>18</v>
      </c>
      <c r="T4" s="21" t="s">
        <v>18</v>
      </c>
      <c r="U4" s="21" t="s">
        <v>18</v>
      </c>
      <c r="V4" s="21" t="s">
        <v>18</v>
      </c>
      <c r="W4" s="21" t="s">
        <v>18</v>
      </c>
      <c r="X4" s="21" t="s">
        <v>18</v>
      </c>
      <c r="Y4" s="6"/>
      <c r="Z4" s="6"/>
      <c r="AA4" s="6"/>
      <c r="AB4" s="75" t="s">
        <v>18</v>
      </c>
      <c r="AC4" s="76" t="s">
        <v>18</v>
      </c>
      <c r="AD4" s="76" t="s">
        <v>18</v>
      </c>
      <c r="AE4" s="76" t="s">
        <v>18</v>
      </c>
      <c r="AF4" s="76" t="s">
        <v>18</v>
      </c>
      <c r="AG4" s="76" t="s">
        <v>18</v>
      </c>
      <c r="AH4" s="76" t="s">
        <v>18</v>
      </c>
      <c r="AI4" s="76" t="s">
        <v>18</v>
      </c>
      <c r="AJ4" s="76" t="s">
        <v>18</v>
      </c>
      <c r="AK4" s="76" t="s">
        <v>18</v>
      </c>
      <c r="AL4" s="76" t="s">
        <v>18</v>
      </c>
      <c r="AM4" s="76" t="s">
        <v>18</v>
      </c>
      <c r="AN4" s="98" t="s">
        <v>18</v>
      </c>
      <c r="AO4" s="104"/>
      <c r="AP4" s="104"/>
    </row>
    <row r="5" spans="1:42" ht="12.75">
      <c r="A5" s="22"/>
      <c r="B5" s="23"/>
      <c r="C5" s="22"/>
      <c r="D5" s="24"/>
      <c r="E5" s="23"/>
      <c r="F5" s="22"/>
      <c r="G5" s="23"/>
      <c r="H5" s="25"/>
      <c r="I5" s="26"/>
      <c r="J5" s="2"/>
      <c r="K5" s="2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6"/>
      <c r="Z5" s="6"/>
      <c r="AA5" s="6"/>
      <c r="AB5" s="77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99"/>
      <c r="AO5" s="104"/>
      <c r="AP5" s="104"/>
    </row>
    <row r="6" spans="1:42" ht="12.75">
      <c r="A6" s="22"/>
      <c r="B6" s="23"/>
      <c r="C6" s="22"/>
      <c r="D6" s="24"/>
      <c r="E6" s="15" t="s">
        <v>20</v>
      </c>
      <c r="F6" s="22"/>
      <c r="G6" s="15"/>
      <c r="H6" s="30"/>
      <c r="I6" s="18"/>
      <c r="J6" s="19"/>
      <c r="K6" s="19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6"/>
      <c r="Z6" s="6"/>
      <c r="AA6" s="6"/>
      <c r="AB6" s="77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99"/>
      <c r="AO6" s="104"/>
      <c r="AP6" s="104"/>
    </row>
    <row r="7" spans="1:42" ht="12.75">
      <c r="A7" s="22"/>
      <c r="B7" s="23"/>
      <c r="C7" s="22"/>
      <c r="D7" s="24"/>
      <c r="E7" s="31"/>
      <c r="F7" s="22"/>
      <c r="G7" s="31"/>
      <c r="H7" s="32"/>
      <c r="I7" s="33"/>
      <c r="J7" s="34"/>
      <c r="K7" s="34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6"/>
      <c r="Z7" s="6"/>
      <c r="AA7" s="6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100"/>
      <c r="AO7" s="104"/>
      <c r="AP7" s="104"/>
    </row>
    <row r="8" spans="1:42" ht="12.75">
      <c r="A8" s="35"/>
      <c r="B8" s="35"/>
      <c r="C8" s="36"/>
      <c r="D8" s="37"/>
      <c r="E8" s="31" t="s">
        <v>21</v>
      </c>
      <c r="F8" s="35">
        <f>L8+M8+N8+O8+P8+Q8+R8+S8+T8</f>
        <v>76.6</v>
      </c>
      <c r="G8" s="38">
        <f>+AN8</f>
        <v>0</v>
      </c>
      <c r="H8" s="36">
        <f>+F8-G8</f>
        <v>76.6</v>
      </c>
      <c r="I8" s="37">
        <f>+H8/F8</f>
        <v>1</v>
      </c>
      <c r="J8" s="34"/>
      <c r="K8" s="34"/>
      <c r="L8" s="39">
        <v>6.37</v>
      </c>
      <c r="M8" s="39">
        <v>7.13</v>
      </c>
      <c r="N8" s="39">
        <v>7.32</v>
      </c>
      <c r="O8" s="39">
        <v>9.47</v>
      </c>
      <c r="P8" s="39">
        <v>8.79</v>
      </c>
      <c r="Q8" s="39">
        <v>8.68</v>
      </c>
      <c r="R8" s="39">
        <v>10.49</v>
      </c>
      <c r="S8" s="39">
        <v>9.27</v>
      </c>
      <c r="T8" s="39">
        <v>9.08</v>
      </c>
      <c r="U8" s="40">
        <v>5.92</v>
      </c>
      <c r="V8" s="40">
        <v>5.9</v>
      </c>
      <c r="W8" s="40">
        <v>5.9</v>
      </c>
      <c r="X8" s="41">
        <f>SUM(L8:W8)</f>
        <v>94.32000000000001</v>
      </c>
      <c r="Y8" s="6"/>
      <c r="Z8" s="6"/>
      <c r="AA8" s="6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00"/>
      <c r="AO8" s="105"/>
      <c r="AP8" s="105"/>
    </row>
    <row r="9" spans="1:42" ht="12.75">
      <c r="A9" s="35"/>
      <c r="B9" s="35"/>
      <c r="C9" s="36"/>
      <c r="D9" s="37"/>
      <c r="E9" s="31" t="s">
        <v>22</v>
      </c>
      <c r="F9" s="35">
        <f aca="true" t="shared" si="0" ref="F9:F16">L9+M9+N9+O9+P9+Q9+R9+S9+T9</f>
        <v>3.2600000000000002</v>
      </c>
      <c r="G9" s="38">
        <f>+AN9</f>
        <v>0</v>
      </c>
      <c r="H9" s="36">
        <f>+F9-G9</f>
        <v>3.2600000000000002</v>
      </c>
      <c r="I9" s="37">
        <f>+H9/F9</f>
        <v>1</v>
      </c>
      <c r="J9" s="34"/>
      <c r="K9" s="34"/>
      <c r="L9" s="39">
        <v>0</v>
      </c>
      <c r="M9" s="39">
        <v>0</v>
      </c>
      <c r="N9" s="39">
        <v>0</v>
      </c>
      <c r="O9" s="39">
        <v>0.55</v>
      </c>
      <c r="P9" s="39">
        <v>0.65</v>
      </c>
      <c r="Q9" s="39">
        <v>0.69</v>
      </c>
      <c r="R9" s="39">
        <v>0.76</v>
      </c>
      <c r="S9" s="39">
        <v>0</v>
      </c>
      <c r="T9" s="39">
        <v>0.61</v>
      </c>
      <c r="U9" s="40">
        <v>2.01</v>
      </c>
      <c r="V9" s="40">
        <v>2.02</v>
      </c>
      <c r="W9" s="40">
        <v>2.02</v>
      </c>
      <c r="X9" s="41">
        <f>SUM(L9:W9)</f>
        <v>9.309999999999999</v>
      </c>
      <c r="Y9" s="6"/>
      <c r="Z9" s="6"/>
      <c r="AA9" s="6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100"/>
      <c r="AO9" s="105"/>
      <c r="AP9" s="105"/>
    </row>
    <row r="10" spans="1:42" ht="12.75">
      <c r="A10" s="35"/>
      <c r="B10" s="35"/>
      <c r="C10" s="36"/>
      <c r="D10" s="37"/>
      <c r="E10" s="31" t="s">
        <v>23</v>
      </c>
      <c r="F10" s="35">
        <f t="shared" si="0"/>
        <v>3.7600000000000002</v>
      </c>
      <c r="G10" s="38">
        <f aca="true" t="shared" si="1" ref="G10:G16">+AN10</f>
        <v>0</v>
      </c>
      <c r="H10" s="36">
        <f aca="true" t="shared" si="2" ref="H10:H16">+F10-G10</f>
        <v>3.7600000000000002</v>
      </c>
      <c r="I10" s="37">
        <f aca="true" t="shared" si="3" ref="I10:I16">+H10/F10</f>
        <v>1</v>
      </c>
      <c r="J10" s="34"/>
      <c r="K10" s="34"/>
      <c r="L10" s="39">
        <v>0.47</v>
      </c>
      <c r="M10" s="39">
        <v>0</v>
      </c>
      <c r="N10" s="39">
        <v>0.49</v>
      </c>
      <c r="O10" s="39">
        <v>0.5</v>
      </c>
      <c r="P10" s="39">
        <v>0.45</v>
      </c>
      <c r="Q10" s="39">
        <v>0.45</v>
      </c>
      <c r="R10" s="39">
        <v>0.45</v>
      </c>
      <c r="S10" s="39">
        <v>0.45</v>
      </c>
      <c r="T10" s="39">
        <v>0.5</v>
      </c>
      <c r="U10" s="40">
        <v>0.5</v>
      </c>
      <c r="V10" s="40">
        <v>0.5</v>
      </c>
      <c r="W10" s="40">
        <v>0.5</v>
      </c>
      <c r="X10" s="41">
        <f aca="true" t="shared" si="4" ref="X10:X16">SUM(L10:W10)</f>
        <v>5.26</v>
      </c>
      <c r="Y10" s="6"/>
      <c r="Z10" s="6"/>
      <c r="AA10" s="6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100"/>
      <c r="AO10" s="105"/>
      <c r="AP10" s="105"/>
    </row>
    <row r="11" spans="1:42" ht="12.75">
      <c r="A11" s="35"/>
      <c r="B11" s="35"/>
      <c r="C11" s="36"/>
      <c r="D11" s="37"/>
      <c r="E11" s="31" t="s">
        <v>24</v>
      </c>
      <c r="F11" s="35">
        <f t="shared" si="0"/>
        <v>2.3200000000000003</v>
      </c>
      <c r="G11" s="35">
        <f t="shared" si="1"/>
        <v>0</v>
      </c>
      <c r="H11" s="36">
        <f t="shared" si="2"/>
        <v>2.3200000000000003</v>
      </c>
      <c r="I11" s="37">
        <f t="shared" si="3"/>
        <v>1</v>
      </c>
      <c r="J11" s="34"/>
      <c r="K11" s="34"/>
      <c r="L11" s="39">
        <v>0.17</v>
      </c>
      <c r="M11" s="39">
        <v>0</v>
      </c>
      <c r="N11" s="39">
        <v>0.1</v>
      </c>
      <c r="O11" s="39">
        <v>0.3</v>
      </c>
      <c r="P11" s="39">
        <v>0.35</v>
      </c>
      <c r="Q11" s="39">
        <v>0.35</v>
      </c>
      <c r="R11" s="39">
        <v>0.35</v>
      </c>
      <c r="S11" s="39">
        <v>0.35</v>
      </c>
      <c r="T11" s="39">
        <v>0.35</v>
      </c>
      <c r="U11" s="40">
        <v>0.55</v>
      </c>
      <c r="V11" s="40">
        <v>0.55</v>
      </c>
      <c r="W11" s="40">
        <v>0.55</v>
      </c>
      <c r="X11" s="41">
        <f t="shared" si="4"/>
        <v>3.9699999999999998</v>
      </c>
      <c r="Y11" s="6"/>
      <c r="Z11" s="6"/>
      <c r="AA11" s="6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100"/>
      <c r="AO11" s="105"/>
      <c r="AP11" s="105"/>
    </row>
    <row r="12" spans="1:42" ht="12.75">
      <c r="A12" s="35"/>
      <c r="B12" s="35"/>
      <c r="C12" s="36"/>
      <c r="D12" s="37"/>
      <c r="E12" s="31" t="s">
        <v>25</v>
      </c>
      <c r="F12" s="35">
        <f t="shared" si="0"/>
        <v>5.44</v>
      </c>
      <c r="G12" s="35">
        <f t="shared" si="1"/>
        <v>0</v>
      </c>
      <c r="H12" s="36">
        <f t="shared" si="2"/>
        <v>5.44</v>
      </c>
      <c r="I12" s="37">
        <f t="shared" si="3"/>
        <v>1</v>
      </c>
      <c r="J12" s="34"/>
      <c r="K12" s="34"/>
      <c r="L12" s="39">
        <v>0.4</v>
      </c>
      <c r="M12" s="39">
        <v>0.4</v>
      </c>
      <c r="N12" s="39">
        <v>0.74</v>
      </c>
      <c r="O12" s="39">
        <v>0.62</v>
      </c>
      <c r="P12" s="39">
        <v>0.6</v>
      </c>
      <c r="Q12" s="39">
        <v>0.63</v>
      </c>
      <c r="R12" s="39">
        <v>0.57</v>
      </c>
      <c r="S12" s="39">
        <v>0.78</v>
      </c>
      <c r="T12" s="39">
        <v>0.7</v>
      </c>
      <c r="U12" s="40">
        <v>0.18</v>
      </c>
      <c r="V12" s="40">
        <v>0.18</v>
      </c>
      <c r="W12" s="40">
        <v>0.18</v>
      </c>
      <c r="X12" s="41">
        <f t="shared" si="4"/>
        <v>5.9799999999999995</v>
      </c>
      <c r="Y12" s="6"/>
      <c r="Z12" s="6"/>
      <c r="AA12" s="6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00"/>
      <c r="AO12" s="105"/>
      <c r="AP12" s="105"/>
    </row>
    <row r="13" spans="1:42" ht="12.75">
      <c r="A13" s="35"/>
      <c r="B13" s="35"/>
      <c r="C13" s="36"/>
      <c r="D13" s="37"/>
      <c r="E13" s="31" t="s">
        <v>26</v>
      </c>
      <c r="F13" s="35">
        <f t="shared" si="0"/>
        <v>10.8</v>
      </c>
      <c r="G13" s="35">
        <f t="shared" si="1"/>
        <v>0</v>
      </c>
      <c r="H13" s="36">
        <f t="shared" si="2"/>
        <v>10.8</v>
      </c>
      <c r="I13" s="37">
        <f t="shared" si="3"/>
        <v>1</v>
      </c>
      <c r="J13" s="34"/>
      <c r="K13" s="34"/>
      <c r="L13" s="39">
        <v>1.05</v>
      </c>
      <c r="M13" s="39">
        <v>1.1</v>
      </c>
      <c r="N13" s="39">
        <v>1.11</v>
      </c>
      <c r="O13" s="39">
        <v>1.02</v>
      </c>
      <c r="P13" s="39">
        <v>0.99</v>
      </c>
      <c r="Q13" s="39">
        <v>1.32</v>
      </c>
      <c r="R13" s="39">
        <v>1.46</v>
      </c>
      <c r="S13" s="39">
        <v>1.35</v>
      </c>
      <c r="T13" s="39">
        <v>1.4</v>
      </c>
      <c r="U13" s="40">
        <v>0.8</v>
      </c>
      <c r="V13" s="40">
        <v>0.8</v>
      </c>
      <c r="W13" s="40">
        <v>0.8</v>
      </c>
      <c r="X13" s="41">
        <f t="shared" si="4"/>
        <v>13.200000000000003</v>
      </c>
      <c r="Y13" s="6"/>
      <c r="Z13" s="6"/>
      <c r="AA13" s="6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00"/>
      <c r="AO13" s="105"/>
      <c r="AP13" s="105"/>
    </row>
    <row r="14" spans="1:42" ht="12.75">
      <c r="A14" s="35"/>
      <c r="B14" s="35"/>
      <c r="C14" s="36"/>
      <c r="D14" s="37"/>
      <c r="E14" s="31" t="s">
        <v>27</v>
      </c>
      <c r="F14" s="35">
        <f t="shared" si="0"/>
        <v>4.85</v>
      </c>
      <c r="G14" s="38">
        <f t="shared" si="1"/>
        <v>0</v>
      </c>
      <c r="H14" s="36">
        <f t="shared" si="2"/>
        <v>4.85</v>
      </c>
      <c r="I14" s="37">
        <f t="shared" si="3"/>
        <v>1</v>
      </c>
      <c r="J14" s="34"/>
      <c r="K14" s="34"/>
      <c r="L14" s="39">
        <v>0.45</v>
      </c>
      <c r="M14" s="39">
        <v>0.03</v>
      </c>
      <c r="N14" s="39">
        <v>0.73</v>
      </c>
      <c r="O14" s="39">
        <v>0.76</v>
      </c>
      <c r="P14" s="39">
        <v>0.71</v>
      </c>
      <c r="Q14" s="39">
        <v>0.92</v>
      </c>
      <c r="R14" s="39">
        <v>0.69</v>
      </c>
      <c r="S14" s="39">
        <v>0.36</v>
      </c>
      <c r="T14" s="39">
        <v>0.2</v>
      </c>
      <c r="U14" s="40">
        <v>1.09</v>
      </c>
      <c r="V14" s="40">
        <v>1.09</v>
      </c>
      <c r="W14" s="40">
        <v>1.09</v>
      </c>
      <c r="X14" s="41">
        <f t="shared" si="4"/>
        <v>8.12</v>
      </c>
      <c r="Y14" s="6"/>
      <c r="Z14" s="6"/>
      <c r="AA14" s="6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00"/>
      <c r="AO14" s="105"/>
      <c r="AP14" s="105"/>
    </row>
    <row r="15" spans="1:42" ht="12.75">
      <c r="A15" s="35"/>
      <c r="B15" s="35"/>
      <c r="C15" s="36"/>
      <c r="D15" s="37"/>
      <c r="E15" s="31" t="s">
        <v>28</v>
      </c>
      <c r="F15" s="35">
        <f t="shared" si="0"/>
        <v>0.62</v>
      </c>
      <c r="G15" s="38">
        <f t="shared" si="1"/>
        <v>0</v>
      </c>
      <c r="H15" s="36">
        <f t="shared" si="2"/>
        <v>0.62</v>
      </c>
      <c r="I15" s="37">
        <f t="shared" si="3"/>
        <v>1</v>
      </c>
      <c r="J15" s="34"/>
      <c r="K15" s="34"/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0.19</v>
      </c>
      <c r="R15" s="39">
        <v>0.25</v>
      </c>
      <c r="S15" s="39">
        <v>0.18</v>
      </c>
      <c r="T15" s="39">
        <v>0</v>
      </c>
      <c r="U15" s="40">
        <v>0.5</v>
      </c>
      <c r="V15" s="40">
        <v>0.5</v>
      </c>
      <c r="W15" s="40">
        <v>0.5</v>
      </c>
      <c r="X15" s="41">
        <f t="shared" si="4"/>
        <v>2.12</v>
      </c>
      <c r="Y15" s="6"/>
      <c r="Z15" s="6"/>
      <c r="AA15" s="6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100"/>
      <c r="AO15" s="105"/>
      <c r="AP15" s="105"/>
    </row>
    <row r="16" spans="1:42" ht="12.75">
      <c r="A16" s="35"/>
      <c r="B16" s="35"/>
      <c r="C16" s="36"/>
      <c r="D16" s="37"/>
      <c r="E16" s="31" t="s">
        <v>29</v>
      </c>
      <c r="F16" s="35">
        <f t="shared" si="0"/>
        <v>0</v>
      </c>
      <c r="G16" s="38">
        <f t="shared" si="1"/>
        <v>0</v>
      </c>
      <c r="H16" s="36">
        <f t="shared" si="2"/>
        <v>0</v>
      </c>
      <c r="I16" s="37" t="e">
        <f t="shared" si="3"/>
        <v>#DIV/0!</v>
      </c>
      <c r="J16" s="34"/>
      <c r="K16" s="34"/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0.15</v>
      </c>
      <c r="V16" s="40">
        <v>0.15</v>
      </c>
      <c r="W16" s="40">
        <v>0.15</v>
      </c>
      <c r="X16" s="41">
        <f t="shared" si="4"/>
        <v>0.44999999999999996</v>
      </c>
      <c r="Y16" s="6"/>
      <c r="Z16" s="6"/>
      <c r="AA16" s="6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100"/>
      <c r="AO16" s="105"/>
      <c r="AP16" s="105"/>
    </row>
    <row r="17" spans="1:42" ht="12.75">
      <c r="A17" s="36"/>
      <c r="B17" s="23"/>
      <c r="C17" s="36"/>
      <c r="D17" s="24"/>
      <c r="E17" s="31"/>
      <c r="F17" s="36"/>
      <c r="G17" s="35" t="s">
        <v>30</v>
      </c>
      <c r="H17" s="42"/>
      <c r="I17" s="43" t="s">
        <v>30</v>
      </c>
      <c r="J17" s="34"/>
      <c r="K17" s="34"/>
      <c r="L17" s="40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1"/>
      <c r="Y17" s="6"/>
      <c r="Z17" s="6"/>
      <c r="AA17" s="6"/>
      <c r="AB17" s="79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100"/>
      <c r="AO17" s="104"/>
      <c r="AP17" s="105"/>
    </row>
    <row r="18" spans="1:42" ht="12.75">
      <c r="A18" s="36"/>
      <c r="B18" s="23"/>
      <c r="C18" s="36"/>
      <c r="D18" s="24"/>
      <c r="E18" s="31"/>
      <c r="F18" s="36"/>
      <c r="G18" s="35" t="s">
        <v>30</v>
      </c>
      <c r="H18" s="42"/>
      <c r="I18" s="43" t="s">
        <v>30</v>
      </c>
      <c r="J18" s="34"/>
      <c r="K18" s="34"/>
      <c r="L18" s="40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1"/>
      <c r="Y18" s="6"/>
      <c r="Z18" s="6"/>
      <c r="AA18" s="6"/>
      <c r="AB18" s="79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100"/>
      <c r="AO18" s="104"/>
      <c r="AP18" s="105"/>
    </row>
    <row r="19" spans="1:42" ht="12.75">
      <c r="A19" s="15"/>
      <c r="B19" s="15"/>
      <c r="C19" s="15"/>
      <c r="D19" s="37"/>
      <c r="E19" s="15" t="s">
        <v>31</v>
      </c>
      <c r="F19" s="15">
        <f>SUM(F8:F18)</f>
        <v>107.64999999999999</v>
      </c>
      <c r="G19" s="15">
        <f>SUM(G8:G18)</f>
        <v>0</v>
      </c>
      <c r="H19" s="15">
        <f>SUM(H8:H18)</f>
        <v>107.64999999999999</v>
      </c>
      <c r="I19" s="37">
        <f>+H19/F19</f>
        <v>1</v>
      </c>
      <c r="J19" s="46"/>
      <c r="K19" s="46"/>
      <c r="L19" s="47">
        <f aca="true" t="shared" si="5" ref="L19:X19">SUM(L8:L18)</f>
        <v>8.91</v>
      </c>
      <c r="M19" s="48">
        <f t="shared" si="5"/>
        <v>8.66</v>
      </c>
      <c r="N19" s="48">
        <f t="shared" si="5"/>
        <v>10.49</v>
      </c>
      <c r="O19" s="48">
        <f t="shared" si="5"/>
        <v>13.22</v>
      </c>
      <c r="P19" s="48">
        <f t="shared" si="5"/>
        <v>12.54</v>
      </c>
      <c r="Q19" s="48">
        <f t="shared" si="5"/>
        <v>13.229999999999999</v>
      </c>
      <c r="R19" s="48">
        <f t="shared" si="5"/>
        <v>15.019999999999998</v>
      </c>
      <c r="S19" s="48">
        <f t="shared" si="5"/>
        <v>12.739999999999997</v>
      </c>
      <c r="T19" s="48">
        <f t="shared" si="5"/>
        <v>12.839999999999998</v>
      </c>
      <c r="U19" s="48">
        <f t="shared" si="5"/>
        <v>11.700000000000001</v>
      </c>
      <c r="V19" s="48">
        <f t="shared" si="5"/>
        <v>11.690000000000001</v>
      </c>
      <c r="W19" s="48">
        <f t="shared" si="5"/>
        <v>11.690000000000001</v>
      </c>
      <c r="X19" s="49">
        <f t="shared" si="5"/>
        <v>142.73000000000002</v>
      </c>
      <c r="Y19" s="6"/>
      <c r="Z19" s="6"/>
      <c r="AA19" s="6"/>
      <c r="AB19" s="81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101"/>
      <c r="AO19" s="46"/>
      <c r="AP19" s="46"/>
    </row>
    <row r="20" spans="1:42" ht="12.75">
      <c r="A20" s="36"/>
      <c r="B20" s="23"/>
      <c r="C20" s="36"/>
      <c r="D20" s="24"/>
      <c r="E20" s="31"/>
      <c r="F20" s="36"/>
      <c r="G20" s="35"/>
      <c r="H20" s="42"/>
      <c r="I20" s="43"/>
      <c r="J20" s="34"/>
      <c r="K20" s="34"/>
      <c r="L20" s="40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1"/>
      <c r="Y20" s="6"/>
      <c r="Z20" s="6"/>
      <c r="AA20" s="6"/>
      <c r="AB20" s="79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100"/>
      <c r="AO20" s="104"/>
      <c r="AP20" s="105"/>
    </row>
    <row r="21" spans="1:42" ht="12.75">
      <c r="A21" s="36"/>
      <c r="B21" s="23"/>
      <c r="C21" s="36"/>
      <c r="D21" s="24"/>
      <c r="E21" s="15" t="s">
        <v>32</v>
      </c>
      <c r="F21" s="36"/>
      <c r="G21" s="35"/>
      <c r="H21" s="42"/>
      <c r="I21" s="43"/>
      <c r="J21" s="19"/>
      <c r="K21" s="19"/>
      <c r="L21" s="4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1"/>
      <c r="Y21" s="6"/>
      <c r="Z21" s="6"/>
      <c r="AA21" s="6"/>
      <c r="AB21" s="79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100"/>
      <c r="AO21" s="104"/>
      <c r="AP21" s="105"/>
    </row>
    <row r="22" spans="1:42" ht="12.75">
      <c r="A22" s="36"/>
      <c r="B22" s="23"/>
      <c r="C22" s="36"/>
      <c r="D22" s="50"/>
      <c r="E22" s="32"/>
      <c r="F22" s="36"/>
      <c r="G22" s="35"/>
      <c r="H22" s="42"/>
      <c r="I22" s="43"/>
      <c r="J22" s="34"/>
      <c r="K22" s="34"/>
      <c r="L22" s="4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1"/>
      <c r="Y22" s="6"/>
      <c r="Z22" s="6"/>
      <c r="AA22" s="6"/>
      <c r="AB22" s="79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100"/>
      <c r="AO22" s="104"/>
      <c r="AP22" s="105"/>
    </row>
    <row r="23" spans="1:42" ht="12.75">
      <c r="A23" s="35"/>
      <c r="B23" s="35"/>
      <c r="C23" s="36"/>
      <c r="D23" s="37"/>
      <c r="E23" s="51" t="s">
        <v>33</v>
      </c>
      <c r="F23" s="35">
        <f>L23+M23+N23+O23+P23+Q23+R23+S23+T23</f>
        <v>0.6300000000000001</v>
      </c>
      <c r="G23" s="38">
        <f>+AN23</f>
        <v>0</v>
      </c>
      <c r="H23" s="36">
        <f aca="true" t="shared" si="6" ref="H23:H31">+F23-G23</f>
        <v>0.6300000000000001</v>
      </c>
      <c r="I23" s="37">
        <v>0</v>
      </c>
      <c r="J23" s="51"/>
      <c r="K23" s="34"/>
      <c r="L23" s="39">
        <v>0.07</v>
      </c>
      <c r="M23" s="39">
        <v>0.07</v>
      </c>
      <c r="N23" s="39">
        <v>0.07</v>
      </c>
      <c r="O23" s="39">
        <v>0.07</v>
      </c>
      <c r="P23" s="39">
        <v>0.07</v>
      </c>
      <c r="Q23" s="39">
        <v>0.07</v>
      </c>
      <c r="R23" s="39">
        <v>0.07</v>
      </c>
      <c r="S23" s="39">
        <v>0.07</v>
      </c>
      <c r="T23" s="39">
        <v>0.07</v>
      </c>
      <c r="U23" s="40">
        <v>0.04</v>
      </c>
      <c r="V23" s="40">
        <v>0.05</v>
      </c>
      <c r="W23" s="40">
        <v>0.05</v>
      </c>
      <c r="X23" s="41">
        <f aca="true" t="shared" si="7" ref="X23:X30">SUM(L23:W23)</f>
        <v>0.7700000000000002</v>
      </c>
      <c r="Y23" s="6"/>
      <c r="Z23" s="6"/>
      <c r="AA23" s="6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00"/>
      <c r="AO23" s="105"/>
      <c r="AP23" s="105"/>
    </row>
    <row r="24" spans="1:42" ht="12.75">
      <c r="A24" s="35"/>
      <c r="B24" s="35"/>
      <c r="C24" s="36"/>
      <c r="D24" s="52"/>
      <c r="E24" s="31" t="s">
        <v>34</v>
      </c>
      <c r="F24" s="35">
        <f aca="true" t="shared" si="8" ref="F24:F31">L24+M24+N24+O24+P24+Q24+R24+S24+T24</f>
        <v>0</v>
      </c>
      <c r="G24" s="38">
        <f aca="true" t="shared" si="9" ref="G24:G31">+AN24</f>
        <v>0</v>
      </c>
      <c r="H24" s="36">
        <f t="shared" si="6"/>
        <v>0</v>
      </c>
      <c r="I24" s="37" t="e">
        <f>+H24/F24</f>
        <v>#DIV/0!</v>
      </c>
      <c r="J24" s="34"/>
      <c r="K24" s="34"/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40">
        <v>0.05</v>
      </c>
      <c r="V24" s="40">
        <v>0.05</v>
      </c>
      <c r="W24" s="40">
        <v>0.05</v>
      </c>
      <c r="X24" s="41">
        <f t="shared" si="7"/>
        <v>0.15000000000000002</v>
      </c>
      <c r="Y24" s="6"/>
      <c r="Z24" s="6"/>
      <c r="AA24" s="6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00"/>
      <c r="AO24" s="105"/>
      <c r="AP24" s="105"/>
    </row>
    <row r="25" spans="1:42" ht="12.75">
      <c r="A25" s="35"/>
      <c r="B25" s="35"/>
      <c r="C25" s="36"/>
      <c r="D25" s="52"/>
      <c r="E25" s="31" t="s">
        <v>35</v>
      </c>
      <c r="F25" s="35">
        <f t="shared" si="8"/>
        <v>0</v>
      </c>
      <c r="G25" s="38">
        <f t="shared" si="9"/>
        <v>0</v>
      </c>
      <c r="H25" s="36">
        <f t="shared" si="6"/>
        <v>0</v>
      </c>
      <c r="I25" s="37" t="e">
        <f aca="true" t="shared" si="10" ref="I25:I31">+H25/F25</f>
        <v>#DIV/0!</v>
      </c>
      <c r="J25" s="34"/>
      <c r="K25" s="34"/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40">
        <v>0.03</v>
      </c>
      <c r="V25" s="40">
        <v>0.03</v>
      </c>
      <c r="W25" s="40">
        <v>0.03</v>
      </c>
      <c r="X25" s="41">
        <f t="shared" si="7"/>
        <v>0.09</v>
      </c>
      <c r="Y25" s="6"/>
      <c r="Z25" s="6"/>
      <c r="AA25" s="6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00"/>
      <c r="AO25" s="105"/>
      <c r="AP25" s="105"/>
    </row>
    <row r="26" spans="1:42" ht="12.75">
      <c r="A26" s="35"/>
      <c r="B26" s="35"/>
      <c r="C26" s="36"/>
      <c r="D26" s="52"/>
      <c r="E26" s="23" t="s">
        <v>36</v>
      </c>
      <c r="F26" s="35">
        <f t="shared" si="8"/>
        <v>0</v>
      </c>
      <c r="G26" s="38">
        <f t="shared" si="9"/>
        <v>0</v>
      </c>
      <c r="H26" s="36">
        <f t="shared" si="6"/>
        <v>0</v>
      </c>
      <c r="I26" s="37" t="e">
        <f t="shared" si="10"/>
        <v>#DIV/0!</v>
      </c>
      <c r="J26" s="53"/>
      <c r="K26" s="53"/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40">
        <v>0.03</v>
      </c>
      <c r="V26" s="40">
        <v>0.03</v>
      </c>
      <c r="W26" s="40">
        <v>0.03</v>
      </c>
      <c r="X26" s="41">
        <f t="shared" si="7"/>
        <v>0.09</v>
      </c>
      <c r="Y26" s="6"/>
      <c r="Z26" s="6"/>
      <c r="AA26" s="6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00"/>
      <c r="AO26" s="105"/>
      <c r="AP26" s="105"/>
    </row>
    <row r="27" spans="1:42" ht="12.75">
      <c r="A27" s="35"/>
      <c r="B27" s="35"/>
      <c r="C27" s="36"/>
      <c r="D27" s="52"/>
      <c r="E27" s="31" t="s">
        <v>37</v>
      </c>
      <c r="F27" s="35">
        <f t="shared" si="8"/>
        <v>1.6600000000000004</v>
      </c>
      <c r="G27" s="38">
        <f t="shared" si="9"/>
        <v>0</v>
      </c>
      <c r="H27" s="36">
        <f t="shared" si="6"/>
        <v>1.6600000000000004</v>
      </c>
      <c r="I27" s="37">
        <f t="shared" si="10"/>
        <v>1</v>
      </c>
      <c r="J27" s="34"/>
      <c r="K27" s="34"/>
      <c r="L27" s="39">
        <v>0.12</v>
      </c>
      <c r="M27" s="39">
        <v>0.08</v>
      </c>
      <c r="N27" s="39">
        <v>0.14</v>
      </c>
      <c r="O27" s="39">
        <v>0.13</v>
      </c>
      <c r="P27" s="39">
        <v>0.42</v>
      </c>
      <c r="Q27" s="39">
        <v>0.42</v>
      </c>
      <c r="R27" s="39">
        <v>0.11</v>
      </c>
      <c r="S27" s="39">
        <v>0.13</v>
      </c>
      <c r="T27" s="39">
        <v>0.11</v>
      </c>
      <c r="U27" s="40">
        <v>0.21</v>
      </c>
      <c r="V27" s="40">
        <v>0.2</v>
      </c>
      <c r="W27" s="40">
        <v>0.2</v>
      </c>
      <c r="X27" s="41">
        <f t="shared" si="7"/>
        <v>2.2700000000000005</v>
      </c>
      <c r="Y27" s="6"/>
      <c r="Z27" s="6"/>
      <c r="AA27" s="6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00"/>
      <c r="AO27" s="105"/>
      <c r="AP27" s="105"/>
    </row>
    <row r="28" spans="1:42" ht="12.75">
      <c r="A28" s="35"/>
      <c r="B28" s="35"/>
      <c r="C28" s="36"/>
      <c r="D28" s="52"/>
      <c r="E28" s="31" t="s">
        <v>38</v>
      </c>
      <c r="F28" s="35">
        <f t="shared" si="8"/>
        <v>1.6300000000000001</v>
      </c>
      <c r="G28" s="35">
        <f t="shared" si="9"/>
        <v>0</v>
      </c>
      <c r="H28" s="36">
        <f t="shared" si="6"/>
        <v>1.6300000000000001</v>
      </c>
      <c r="I28" s="37">
        <f t="shared" si="10"/>
        <v>1</v>
      </c>
      <c r="J28" s="34"/>
      <c r="K28" s="34"/>
      <c r="L28" s="39">
        <v>0.04</v>
      </c>
      <c r="M28" s="39">
        <v>0.01</v>
      </c>
      <c r="N28" s="39">
        <v>0.45</v>
      </c>
      <c r="O28" s="39">
        <v>0.07</v>
      </c>
      <c r="P28" s="39">
        <v>0.13</v>
      </c>
      <c r="Q28" s="39">
        <v>0.2</v>
      </c>
      <c r="R28" s="39">
        <v>0.37</v>
      </c>
      <c r="S28" s="39">
        <v>0.33</v>
      </c>
      <c r="T28" s="39">
        <v>0.03</v>
      </c>
      <c r="U28" s="40">
        <v>0.1</v>
      </c>
      <c r="V28" s="40">
        <v>0.1</v>
      </c>
      <c r="W28" s="40">
        <v>0.1</v>
      </c>
      <c r="X28" s="41">
        <f t="shared" si="7"/>
        <v>1.9300000000000004</v>
      </c>
      <c r="Y28" s="6"/>
      <c r="Z28" s="6"/>
      <c r="AA28" s="6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00"/>
      <c r="AO28" s="105"/>
      <c r="AP28" s="105"/>
    </row>
    <row r="29" spans="1:42" ht="12.75">
      <c r="A29" s="35"/>
      <c r="B29" s="35"/>
      <c r="C29" s="36"/>
      <c r="D29" s="52"/>
      <c r="E29" s="31" t="s">
        <v>39</v>
      </c>
      <c r="F29" s="35">
        <f t="shared" si="8"/>
        <v>0</v>
      </c>
      <c r="G29" s="38">
        <f t="shared" si="9"/>
        <v>0</v>
      </c>
      <c r="H29" s="36">
        <f t="shared" si="6"/>
        <v>0</v>
      </c>
      <c r="I29" s="37" t="e">
        <f t="shared" si="10"/>
        <v>#DIV/0!</v>
      </c>
      <c r="J29" s="34"/>
      <c r="K29" s="34"/>
      <c r="L29" s="39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0">
        <v>0.13</v>
      </c>
      <c r="V29" s="40">
        <v>0.13</v>
      </c>
      <c r="W29" s="40">
        <v>0.13</v>
      </c>
      <c r="X29" s="41">
        <f t="shared" si="7"/>
        <v>0.39</v>
      </c>
      <c r="Y29" s="6"/>
      <c r="Z29" s="6"/>
      <c r="AA29" s="6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100"/>
      <c r="AO29" s="105"/>
      <c r="AP29" s="105"/>
    </row>
    <row r="30" spans="1:42" ht="12.75">
      <c r="A30" s="35"/>
      <c r="B30" s="35"/>
      <c r="C30" s="36"/>
      <c r="D30" s="52"/>
      <c r="E30" s="31" t="s">
        <v>40</v>
      </c>
      <c r="F30" s="35">
        <f t="shared" si="8"/>
        <v>0</v>
      </c>
      <c r="G30" s="35">
        <f t="shared" si="9"/>
        <v>0</v>
      </c>
      <c r="H30" s="36">
        <f t="shared" si="6"/>
        <v>0</v>
      </c>
      <c r="I30" s="37">
        <v>0</v>
      </c>
      <c r="J30" s="34"/>
      <c r="K30" s="34"/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40">
        <v>0.09</v>
      </c>
      <c r="V30" s="40">
        <v>0.09</v>
      </c>
      <c r="W30" s="40">
        <v>0.09</v>
      </c>
      <c r="X30" s="41">
        <f t="shared" si="7"/>
        <v>0.27</v>
      </c>
      <c r="Y30" s="6"/>
      <c r="Z30" s="6"/>
      <c r="AA30" s="6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100"/>
      <c r="AO30" s="105"/>
      <c r="AP30" s="105"/>
    </row>
    <row r="31" spans="1:42" ht="12.75">
      <c r="A31" s="35"/>
      <c r="B31" s="35"/>
      <c r="C31" s="36"/>
      <c r="D31" s="52"/>
      <c r="E31" s="31" t="s">
        <v>41</v>
      </c>
      <c r="F31" s="35">
        <f t="shared" si="8"/>
        <v>3.6500000000000004</v>
      </c>
      <c r="G31" s="35">
        <f t="shared" si="9"/>
        <v>0</v>
      </c>
      <c r="H31" s="36">
        <f t="shared" si="6"/>
        <v>3.6500000000000004</v>
      </c>
      <c r="I31" s="37">
        <f t="shared" si="10"/>
        <v>1</v>
      </c>
      <c r="J31" s="34"/>
      <c r="K31" s="34"/>
      <c r="L31" s="39">
        <v>0</v>
      </c>
      <c r="M31" s="39">
        <v>0</v>
      </c>
      <c r="N31" s="39">
        <v>0.31</v>
      </c>
      <c r="O31" s="39">
        <v>0.6</v>
      </c>
      <c r="P31" s="39">
        <v>0.61</v>
      </c>
      <c r="Q31" s="39">
        <v>0.6</v>
      </c>
      <c r="R31" s="39">
        <v>0.53</v>
      </c>
      <c r="S31" s="39">
        <v>0.5</v>
      </c>
      <c r="T31" s="39">
        <v>0.5</v>
      </c>
      <c r="U31" s="40">
        <v>0.56</v>
      </c>
      <c r="V31" s="40">
        <v>0.56</v>
      </c>
      <c r="W31" s="40">
        <v>0.56</v>
      </c>
      <c r="X31" s="41">
        <f>SUM(L31:W31)</f>
        <v>5.330000000000002</v>
      </c>
      <c r="Y31" s="6"/>
      <c r="Z31" s="6"/>
      <c r="AA31" s="6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100"/>
      <c r="AO31" s="105"/>
      <c r="AP31" s="105"/>
    </row>
    <row r="32" spans="1:42" ht="12.75">
      <c r="A32" s="22"/>
      <c r="B32" s="23"/>
      <c r="C32" s="22"/>
      <c r="D32" s="24"/>
      <c r="E32" s="31"/>
      <c r="F32" s="22"/>
      <c r="G32" s="35"/>
      <c r="H32" s="42"/>
      <c r="I32" s="43"/>
      <c r="J32" s="34"/>
      <c r="K32" s="34"/>
      <c r="L32" s="40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1"/>
      <c r="Y32" s="6"/>
      <c r="Z32" s="6"/>
      <c r="AA32" s="6"/>
      <c r="AB32" s="79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100"/>
      <c r="AO32" s="104"/>
      <c r="AP32" s="105"/>
    </row>
    <row r="33" spans="1:42" ht="12.75">
      <c r="A33" s="15"/>
      <c r="B33" s="15"/>
      <c r="C33" s="54"/>
      <c r="D33" s="55"/>
      <c r="E33" s="15" t="s">
        <v>31</v>
      </c>
      <c r="F33" s="15">
        <f>SUM(F23:F32)</f>
        <v>7.570000000000001</v>
      </c>
      <c r="G33" s="38">
        <f>SUM(G23:G32)</f>
        <v>0</v>
      </c>
      <c r="H33" s="54">
        <f>+F33-G33</f>
        <v>7.570000000000001</v>
      </c>
      <c r="I33" s="56">
        <f>+H33/F33</f>
        <v>1</v>
      </c>
      <c r="J33" s="46"/>
      <c r="K33" s="46"/>
      <c r="L33" s="47">
        <f aca="true" t="shared" si="11" ref="L33:X33">SUM(L22:L32)</f>
        <v>0.23</v>
      </c>
      <c r="M33" s="48">
        <f t="shared" si="11"/>
        <v>0.16000000000000003</v>
      </c>
      <c r="N33" s="48">
        <f t="shared" si="11"/>
        <v>0.97</v>
      </c>
      <c r="O33" s="48">
        <f t="shared" si="11"/>
        <v>0.87</v>
      </c>
      <c r="P33" s="48">
        <f t="shared" si="11"/>
        <v>1.23</v>
      </c>
      <c r="Q33" s="48">
        <f t="shared" si="11"/>
        <v>1.29</v>
      </c>
      <c r="R33" s="48">
        <f t="shared" si="11"/>
        <v>1.08</v>
      </c>
      <c r="S33" s="48">
        <f t="shared" si="11"/>
        <v>1.03</v>
      </c>
      <c r="T33" s="48">
        <f t="shared" si="11"/>
        <v>0.71</v>
      </c>
      <c r="U33" s="48">
        <f t="shared" si="11"/>
        <v>1.24</v>
      </c>
      <c r="V33" s="48">
        <f t="shared" si="11"/>
        <v>1.24</v>
      </c>
      <c r="W33" s="48">
        <f t="shared" si="11"/>
        <v>1.24</v>
      </c>
      <c r="X33" s="49">
        <f t="shared" si="11"/>
        <v>11.290000000000003</v>
      </c>
      <c r="Y33" s="6"/>
      <c r="Z33" s="6"/>
      <c r="AA33" s="6"/>
      <c r="AB33" s="81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101"/>
      <c r="AO33" s="46"/>
      <c r="AP33" s="46"/>
    </row>
    <row r="34" spans="1:42" ht="12.75">
      <c r="A34" s="22"/>
      <c r="B34" s="57"/>
      <c r="C34" s="22"/>
      <c r="D34" s="24"/>
      <c r="E34" s="15"/>
      <c r="F34" s="22"/>
      <c r="G34" s="35"/>
      <c r="H34" s="42"/>
      <c r="I34" s="43"/>
      <c r="J34" s="19"/>
      <c r="K34" s="19"/>
      <c r="L34" s="40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1"/>
      <c r="Y34" s="6"/>
      <c r="Z34" s="6"/>
      <c r="AA34" s="6"/>
      <c r="AB34" s="79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100"/>
      <c r="AO34" s="104"/>
      <c r="AP34" s="105"/>
    </row>
    <row r="35" spans="1:42" ht="12.75">
      <c r="A35" s="22"/>
      <c r="B35" s="57"/>
      <c r="C35" s="22"/>
      <c r="D35" s="24"/>
      <c r="E35" s="57"/>
      <c r="F35" s="22"/>
      <c r="G35" s="35"/>
      <c r="H35" s="42"/>
      <c r="I35" s="43"/>
      <c r="J35" s="58"/>
      <c r="K35" s="58"/>
      <c r="L35" s="40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1"/>
      <c r="Y35" s="6"/>
      <c r="Z35" s="6"/>
      <c r="AA35" s="6"/>
      <c r="AB35" s="79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100"/>
      <c r="AO35" s="104"/>
      <c r="AP35" s="105"/>
    </row>
    <row r="36" spans="1:42" ht="12.75">
      <c r="A36" s="38"/>
      <c r="B36" s="38"/>
      <c r="C36" s="38"/>
      <c r="D36" s="59"/>
      <c r="E36" s="57" t="s">
        <v>42</v>
      </c>
      <c r="F36" s="38">
        <f>+F19+F33</f>
        <v>115.22</v>
      </c>
      <c r="G36" s="38">
        <f>+G19+G33</f>
        <v>0</v>
      </c>
      <c r="H36" s="38">
        <f>+H19+H33</f>
        <v>115.22</v>
      </c>
      <c r="I36" s="59">
        <f>+H36/F36</f>
        <v>1</v>
      </c>
      <c r="J36" s="60"/>
      <c r="K36" s="60"/>
      <c r="L36" s="61">
        <f aca="true" t="shared" si="12" ref="L36:X36">L19+L33</f>
        <v>9.14</v>
      </c>
      <c r="M36" s="62">
        <f t="shared" si="12"/>
        <v>8.82</v>
      </c>
      <c r="N36" s="62">
        <f t="shared" si="12"/>
        <v>11.46</v>
      </c>
      <c r="O36" s="62">
        <f t="shared" si="12"/>
        <v>14.09</v>
      </c>
      <c r="P36" s="62">
        <f t="shared" si="12"/>
        <v>13.77</v>
      </c>
      <c r="Q36" s="62">
        <f t="shared" si="12"/>
        <v>14.52</v>
      </c>
      <c r="R36" s="62">
        <f t="shared" si="12"/>
        <v>16.099999999999998</v>
      </c>
      <c r="S36" s="62">
        <f t="shared" si="12"/>
        <v>13.769999999999996</v>
      </c>
      <c r="T36" s="62">
        <f t="shared" si="12"/>
        <v>13.549999999999997</v>
      </c>
      <c r="U36" s="62">
        <f t="shared" si="12"/>
        <v>12.940000000000001</v>
      </c>
      <c r="V36" s="62">
        <f t="shared" si="12"/>
        <v>12.930000000000001</v>
      </c>
      <c r="W36" s="62">
        <f t="shared" si="12"/>
        <v>12.930000000000001</v>
      </c>
      <c r="X36" s="63">
        <f t="shared" si="12"/>
        <v>154.02</v>
      </c>
      <c r="Y36" s="6"/>
      <c r="Z36" s="6"/>
      <c r="AA36" s="6"/>
      <c r="AB36" s="83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102"/>
      <c r="AO36" s="60"/>
      <c r="AP36" s="60"/>
    </row>
    <row r="37" spans="1:42" ht="12.75">
      <c r="A37" s="22"/>
      <c r="B37" s="57"/>
      <c r="C37" s="22"/>
      <c r="D37" s="24"/>
      <c r="E37" s="57"/>
      <c r="F37" s="22"/>
      <c r="G37" s="57"/>
      <c r="H37" s="64"/>
      <c r="I37" s="65"/>
      <c r="J37" s="58"/>
      <c r="K37" s="58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6"/>
      <c r="Z37" s="6"/>
      <c r="AA37" s="6"/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99"/>
      <c r="AO37" s="104"/>
      <c r="AP37" s="104"/>
    </row>
    <row r="38" spans="1:42" ht="13.5" thickBot="1">
      <c r="A38" s="66"/>
      <c r="B38" s="67"/>
      <c r="C38" s="66"/>
      <c r="D38" s="68"/>
      <c r="E38" s="67"/>
      <c r="F38" s="66"/>
      <c r="G38" s="67"/>
      <c r="H38" s="69"/>
      <c r="I38" s="70"/>
      <c r="J38" s="58"/>
      <c r="K38" s="58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6"/>
      <c r="Z38" s="6"/>
      <c r="AA38" s="6"/>
      <c r="AB38" s="85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103"/>
      <c r="AO38" s="104"/>
      <c r="AP38" s="104"/>
    </row>
    <row r="39" spans="41:42" ht="12.75">
      <c r="AO39" s="104"/>
      <c r="AP39" s="104"/>
    </row>
    <row r="40" spans="41:42" ht="12.75">
      <c r="AO40" s="104"/>
      <c r="AP40" s="104"/>
    </row>
  </sheetData>
  <mergeCells count="3">
    <mergeCell ref="A2:D2"/>
    <mergeCell ref="F2:I2"/>
    <mergeCell ref="AB2:AN2"/>
  </mergeCells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:AL36"/>
    </sheetView>
  </sheetViews>
  <sheetFormatPr defaultColWidth="9.140625" defaultRowHeight="12.75"/>
  <cols>
    <col min="1" max="1" width="26.421875" style="0" bestFit="1" customWidth="1"/>
    <col min="2" max="23" width="0" style="0" hidden="1" customWidth="1"/>
    <col min="37" max="37" width="14.7109375" style="0" customWidth="1"/>
  </cols>
  <sheetData/>
  <printOptions/>
  <pageMargins left="0.75" right="0.75" top="1" bottom="1" header="0.5" footer="0.5"/>
  <pageSetup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hrmanager</dc:creator>
  <cp:keywords/>
  <dc:description/>
  <cp:lastModifiedBy>hrmanager</cp:lastModifiedBy>
  <cp:lastPrinted>2010-03-04T06:30:38Z</cp:lastPrinted>
  <dcterms:created xsi:type="dcterms:W3CDTF">2010-02-08T07:29:19Z</dcterms:created>
  <dcterms:modified xsi:type="dcterms:W3CDTF">2010-03-24T08:07:55Z</dcterms:modified>
  <cp:category/>
  <cp:version/>
  <cp:contentType/>
  <cp:contentStatus/>
</cp:coreProperties>
</file>