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<sst xmlns="http://schemas.openxmlformats.org/spreadsheetml/2006/main" count="42" uniqueCount="35">
  <si>
    <t>COMPANY NAME</t>
  </si>
  <si>
    <t>ADDRESS</t>
  </si>
  <si>
    <t>Salary slip for the month of :</t>
  </si>
  <si>
    <t>Designation</t>
  </si>
  <si>
    <t>:</t>
  </si>
  <si>
    <t>TKT NO.</t>
  </si>
  <si>
    <t>DATE OF JOINING</t>
  </si>
  <si>
    <t>NAME</t>
  </si>
  <si>
    <t>PF NO.</t>
  </si>
  <si>
    <t>DAYS PAID</t>
  </si>
  <si>
    <t>E.S.I. NO.</t>
  </si>
  <si>
    <t>EARNINGS</t>
  </si>
  <si>
    <t>AMOUNT RS.</t>
  </si>
  <si>
    <t>DEDUCTIONS</t>
  </si>
  <si>
    <t>BASIC</t>
  </si>
  <si>
    <t>PROVIDENT FUND</t>
  </si>
  <si>
    <t>HRA</t>
  </si>
  <si>
    <t>ESIC</t>
  </si>
  <si>
    <t>SPECIAL ALW.</t>
  </si>
  <si>
    <t>PROFESSIONAL TAX</t>
  </si>
  <si>
    <t>CONVEYANCE ALW.</t>
  </si>
  <si>
    <t>INCOME TAX</t>
  </si>
  <si>
    <t>EDUCATION ALW.</t>
  </si>
  <si>
    <t>BANK LOAN</t>
  </si>
  <si>
    <t>MEDICAL ALW.</t>
  </si>
  <si>
    <t>SALARY ADV.</t>
  </si>
  <si>
    <t>MOBILE ALW.</t>
  </si>
  <si>
    <t>MOBILE DEDU.</t>
  </si>
  <si>
    <t>LTA</t>
  </si>
  <si>
    <t>OTHER DEDU.</t>
  </si>
  <si>
    <t>MANAGEMENT ALW.</t>
  </si>
  <si>
    <t>MLWF</t>
  </si>
  <si>
    <t>TOTAL EARNINGS RS.</t>
  </si>
  <si>
    <t>TOTAL DEDUCTIONS RS.</t>
  </si>
  <si>
    <t>NET PAY 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</si>
</sst>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17" fontId="0" fillId="2" borderId="0" xfId="0" applyNumberFormat="1" applyFill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2" borderId="8" xfId="0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right"/>
    </xf>
    <xf numFmtId="2" fontId="1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uman%20Resource\Salary%20and%20Apraisel\SALARY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YEE MASTER"/>
      <sheetName val="Profession Tax Slabs"/>
      <sheetName val="ATTENDANCE"/>
      <sheetName val="SALARY DEDUCTION LIST"/>
      <sheetName val="IT ON SALARY LIST"/>
      <sheetName val="SALARY SHEET"/>
      <sheetName val="Salary slip"/>
      <sheetName val="PROFESSION TAX SUMMARY"/>
      <sheetName val="PF,ESI ded list"/>
      <sheetName val="BANK LIST"/>
    </sheetNames>
    <sheetDataSet>
      <sheetData sheetId="0">
        <row r="5">
          <cell r="B5">
            <v>10001</v>
          </cell>
          <cell r="C5" t="str">
            <v>A</v>
          </cell>
          <cell r="D5">
            <v>123456</v>
          </cell>
          <cell r="E5" t="str">
            <v>COO</v>
          </cell>
          <cell r="F5" t="str">
            <v>Corporate</v>
          </cell>
          <cell r="G5" t="str">
            <v>PUNE</v>
          </cell>
          <cell r="H5">
            <v>100000</v>
          </cell>
          <cell r="I5">
            <v>49400</v>
          </cell>
          <cell r="J5">
            <v>51736</v>
          </cell>
          <cell r="K5">
            <v>800</v>
          </cell>
          <cell r="L5">
            <v>200</v>
          </cell>
          <cell r="M5">
            <v>1250</v>
          </cell>
          <cell r="O5">
            <v>1500</v>
          </cell>
          <cell r="Q5">
            <v>204886</v>
          </cell>
          <cell r="R5">
            <v>12000</v>
          </cell>
          <cell r="S5">
            <v>0</v>
          </cell>
          <cell r="T5">
            <v>0</v>
          </cell>
          <cell r="V5">
            <v>216886</v>
          </cell>
          <cell r="W5">
            <v>2602632</v>
          </cell>
          <cell r="X5" t="str">
            <v>024</v>
          </cell>
          <cell r="Y5" t="str">
            <v>MH/xxxxx</v>
          </cell>
          <cell r="Z5" t="str">
            <v>MH/xxxxx/024</v>
          </cell>
          <cell r="AA5">
            <v>36983</v>
          </cell>
          <cell r="AB5">
            <v>25347</v>
          </cell>
        </row>
        <row r="6">
          <cell r="B6">
            <v>10002</v>
          </cell>
          <cell r="C6" t="str">
            <v>B</v>
          </cell>
          <cell r="D6">
            <v>123457</v>
          </cell>
          <cell r="E6" t="str">
            <v>CTO</v>
          </cell>
          <cell r="F6" t="str">
            <v>Developmemnt</v>
          </cell>
          <cell r="G6" t="str">
            <v>PUNE</v>
          </cell>
          <cell r="H6">
            <v>110000</v>
          </cell>
          <cell r="I6">
            <v>20470</v>
          </cell>
          <cell r="J6">
            <v>0</v>
          </cell>
          <cell r="K6">
            <v>800</v>
          </cell>
          <cell r="L6">
            <v>200</v>
          </cell>
          <cell r="M6">
            <v>1250</v>
          </cell>
          <cell r="O6">
            <v>1500</v>
          </cell>
          <cell r="Q6">
            <v>134220</v>
          </cell>
          <cell r="R6">
            <v>13200</v>
          </cell>
          <cell r="S6">
            <v>0</v>
          </cell>
          <cell r="T6">
            <v>0</v>
          </cell>
          <cell r="U6">
            <v>18750</v>
          </cell>
          <cell r="V6">
            <v>166170</v>
          </cell>
          <cell r="W6">
            <v>1994040</v>
          </cell>
          <cell r="X6" t="str">
            <v>183</v>
          </cell>
          <cell r="Y6" t="str">
            <v>MH/xxxxx</v>
          </cell>
          <cell r="Z6" t="str">
            <v>MH/xxxxx/183</v>
          </cell>
          <cell r="AA6">
            <v>39173</v>
          </cell>
          <cell r="AB6">
            <v>25389</v>
          </cell>
        </row>
        <row r="7">
          <cell r="B7">
            <v>10003</v>
          </cell>
          <cell r="C7" t="str">
            <v>C</v>
          </cell>
          <cell r="D7">
            <v>123458</v>
          </cell>
          <cell r="E7" t="str">
            <v>Test Lead</v>
          </cell>
          <cell r="F7" t="str">
            <v>Testing</v>
          </cell>
          <cell r="G7" t="str">
            <v>PUNE</v>
          </cell>
          <cell r="H7">
            <v>31252</v>
          </cell>
          <cell r="I7">
            <v>3521</v>
          </cell>
          <cell r="J7">
            <v>0</v>
          </cell>
          <cell r="K7">
            <v>0</v>
          </cell>
          <cell r="L7">
            <v>200</v>
          </cell>
          <cell r="M7">
            <v>1250</v>
          </cell>
          <cell r="O7">
            <v>500</v>
          </cell>
          <cell r="Q7">
            <v>36723</v>
          </cell>
          <cell r="R7">
            <v>3751</v>
          </cell>
          <cell r="S7">
            <v>0</v>
          </cell>
          <cell r="T7">
            <v>0</v>
          </cell>
          <cell r="U7">
            <v>4688</v>
          </cell>
          <cell r="V7">
            <v>45162</v>
          </cell>
          <cell r="W7">
            <v>541944</v>
          </cell>
          <cell r="X7" t="str">
            <v>180</v>
          </cell>
          <cell r="Y7" t="str">
            <v>MH/xxxxx</v>
          </cell>
          <cell r="Z7" t="str">
            <v>MH/xxxxx/180</v>
          </cell>
          <cell r="AA7">
            <v>39052</v>
          </cell>
          <cell r="AB7">
            <v>20970</v>
          </cell>
        </row>
        <row r="8">
          <cell r="B8">
            <v>10004</v>
          </cell>
          <cell r="C8" t="str">
            <v>D</v>
          </cell>
          <cell r="D8">
            <v>123459</v>
          </cell>
          <cell r="E8" t="str">
            <v>Sr. Executive</v>
          </cell>
          <cell r="F8" t="str">
            <v>Accounts</v>
          </cell>
          <cell r="G8" t="str">
            <v>PUNE</v>
          </cell>
          <cell r="H8">
            <v>33223</v>
          </cell>
          <cell r="I8">
            <v>3915</v>
          </cell>
          <cell r="J8">
            <v>0</v>
          </cell>
          <cell r="K8">
            <v>0</v>
          </cell>
          <cell r="L8">
            <v>200</v>
          </cell>
          <cell r="M8">
            <v>1250</v>
          </cell>
          <cell r="O8">
            <v>500</v>
          </cell>
          <cell r="Q8">
            <v>39088</v>
          </cell>
          <cell r="R8">
            <v>3987</v>
          </cell>
          <cell r="S8">
            <v>0</v>
          </cell>
          <cell r="T8">
            <v>0</v>
          </cell>
          <cell r="U8">
            <v>4983</v>
          </cell>
          <cell r="V8">
            <v>48058</v>
          </cell>
          <cell r="W8">
            <v>576696</v>
          </cell>
          <cell r="X8" t="str">
            <v>059</v>
          </cell>
          <cell r="Y8" t="str">
            <v>MH/xxxxx</v>
          </cell>
          <cell r="Z8" t="str">
            <v>MH/xxxxx/059</v>
          </cell>
          <cell r="AA8">
            <v>36983</v>
          </cell>
          <cell r="AB8">
            <v>24213</v>
          </cell>
        </row>
        <row r="9">
          <cell r="B9">
            <v>10005</v>
          </cell>
          <cell r="C9" t="str">
            <v>E</v>
          </cell>
          <cell r="D9">
            <v>123460</v>
          </cell>
          <cell r="E9" t="str">
            <v>Executive</v>
          </cell>
          <cell r="F9" t="str">
            <v>Accounts</v>
          </cell>
          <cell r="G9" t="str">
            <v>KOLHAPUR</v>
          </cell>
          <cell r="H9">
            <v>67167</v>
          </cell>
          <cell r="I9">
            <v>20658</v>
          </cell>
          <cell r="J9">
            <v>0</v>
          </cell>
          <cell r="K9">
            <v>800</v>
          </cell>
          <cell r="L9">
            <v>200</v>
          </cell>
          <cell r="M9">
            <v>1250</v>
          </cell>
          <cell r="O9">
            <v>1500</v>
          </cell>
          <cell r="Q9">
            <v>91575</v>
          </cell>
          <cell r="R9">
            <v>8061</v>
          </cell>
          <cell r="S9">
            <v>0</v>
          </cell>
          <cell r="T9">
            <v>0</v>
          </cell>
          <cell r="U9">
            <v>12594</v>
          </cell>
          <cell r="V9">
            <v>112230</v>
          </cell>
          <cell r="W9">
            <v>1346760</v>
          </cell>
          <cell r="X9" t="str">
            <v>184</v>
          </cell>
          <cell r="Y9" t="str">
            <v>MH/xxxxx</v>
          </cell>
          <cell r="Z9" t="str">
            <v>MH/xxxxx/184</v>
          </cell>
          <cell r="AA9">
            <v>39173</v>
          </cell>
          <cell r="AB9">
            <v>25442</v>
          </cell>
        </row>
        <row r="10">
          <cell r="B10">
            <v>10006</v>
          </cell>
          <cell r="C10" t="str">
            <v>F</v>
          </cell>
          <cell r="D10">
            <v>123461</v>
          </cell>
          <cell r="E10" t="str">
            <v>Executive</v>
          </cell>
          <cell r="F10" t="str">
            <v>Accounts</v>
          </cell>
          <cell r="G10" t="str">
            <v>PUNE</v>
          </cell>
          <cell r="H10">
            <v>30438</v>
          </cell>
          <cell r="I10">
            <v>2641</v>
          </cell>
          <cell r="J10">
            <v>0</v>
          </cell>
          <cell r="K10">
            <v>0</v>
          </cell>
          <cell r="L10">
            <v>200</v>
          </cell>
          <cell r="M10">
            <v>1250</v>
          </cell>
          <cell r="O10">
            <v>500</v>
          </cell>
          <cell r="Q10">
            <v>35029</v>
          </cell>
          <cell r="R10">
            <v>3653</v>
          </cell>
          <cell r="S10">
            <v>0</v>
          </cell>
          <cell r="T10">
            <v>0</v>
          </cell>
          <cell r="U10">
            <v>4476</v>
          </cell>
          <cell r="V10">
            <v>43158</v>
          </cell>
          <cell r="W10">
            <v>517896</v>
          </cell>
          <cell r="X10" t="str">
            <v>043</v>
          </cell>
          <cell r="Y10" t="str">
            <v>MH/xxxxx</v>
          </cell>
          <cell r="Z10" t="str">
            <v>MH/xxxxx/043</v>
          </cell>
          <cell r="AA10">
            <v>36983</v>
          </cell>
          <cell r="AB10">
            <v>25824</v>
          </cell>
        </row>
        <row r="11">
          <cell r="B11">
            <v>10007</v>
          </cell>
          <cell r="C11" t="str">
            <v>G</v>
          </cell>
          <cell r="D11">
            <v>123462</v>
          </cell>
          <cell r="E11" t="str">
            <v>Executive</v>
          </cell>
          <cell r="F11" t="str">
            <v>Accounts</v>
          </cell>
          <cell r="G11" t="str">
            <v>PUNE</v>
          </cell>
          <cell r="H11">
            <v>25744</v>
          </cell>
          <cell r="I11">
            <v>4832</v>
          </cell>
          <cell r="J11">
            <v>0</v>
          </cell>
          <cell r="K11">
            <v>800</v>
          </cell>
          <cell r="L11">
            <v>200</v>
          </cell>
          <cell r="M11">
            <v>1250</v>
          </cell>
          <cell r="O11">
            <v>1500</v>
          </cell>
          <cell r="Q11">
            <v>34326</v>
          </cell>
          <cell r="R11">
            <v>3090</v>
          </cell>
          <cell r="S11">
            <v>0</v>
          </cell>
          <cell r="T11">
            <v>0</v>
          </cell>
          <cell r="U11">
            <v>4388</v>
          </cell>
          <cell r="V11">
            <v>41804</v>
          </cell>
          <cell r="W11">
            <v>501648</v>
          </cell>
          <cell r="X11" t="str">
            <v>067</v>
          </cell>
          <cell r="Y11" t="str">
            <v>MH/xxxxx</v>
          </cell>
          <cell r="Z11" t="str">
            <v>MH/xxxxx/067</v>
          </cell>
          <cell r="AA11">
            <v>36983</v>
          </cell>
          <cell r="AB11">
            <v>25355</v>
          </cell>
        </row>
        <row r="12">
          <cell r="B12">
            <v>10008</v>
          </cell>
          <cell r="C12" t="str">
            <v>I</v>
          </cell>
          <cell r="D12">
            <v>123463</v>
          </cell>
          <cell r="E12" t="str">
            <v>Tester</v>
          </cell>
          <cell r="F12" t="str">
            <v>Testing</v>
          </cell>
          <cell r="G12" t="str">
            <v>PUNE</v>
          </cell>
          <cell r="H12">
            <v>23333</v>
          </cell>
          <cell r="I12">
            <v>7137</v>
          </cell>
          <cell r="J12">
            <v>0</v>
          </cell>
          <cell r="K12">
            <v>800</v>
          </cell>
          <cell r="L12">
            <v>200</v>
          </cell>
          <cell r="M12">
            <v>1250</v>
          </cell>
          <cell r="O12">
            <v>1500</v>
          </cell>
          <cell r="Q12">
            <v>34220</v>
          </cell>
          <cell r="R12">
            <v>2800</v>
          </cell>
          <cell r="S12">
            <v>0</v>
          </cell>
          <cell r="T12">
            <v>0</v>
          </cell>
          <cell r="U12">
            <v>4375</v>
          </cell>
          <cell r="V12">
            <v>41395</v>
          </cell>
          <cell r="W12">
            <v>496740</v>
          </cell>
          <cell r="X12" t="str">
            <v>115</v>
          </cell>
          <cell r="Y12" t="str">
            <v>MH/xxxxx</v>
          </cell>
          <cell r="Z12" t="str">
            <v>MH/xxxxx/115</v>
          </cell>
          <cell r="AA12">
            <v>37298</v>
          </cell>
          <cell r="AB12">
            <v>27154</v>
          </cell>
        </row>
        <row r="13">
          <cell r="B13">
            <v>10009</v>
          </cell>
          <cell r="C13" t="str">
            <v>J</v>
          </cell>
          <cell r="D13">
            <v>123464</v>
          </cell>
          <cell r="E13" t="str">
            <v>Tester</v>
          </cell>
          <cell r="F13" t="str">
            <v>Testing</v>
          </cell>
          <cell r="G13" t="str">
            <v>KOLHAPUR</v>
          </cell>
          <cell r="H13">
            <v>31240</v>
          </cell>
          <cell r="I13">
            <v>11090</v>
          </cell>
          <cell r="J13">
            <v>0</v>
          </cell>
          <cell r="K13">
            <v>800</v>
          </cell>
          <cell r="L13">
            <v>200</v>
          </cell>
          <cell r="M13">
            <v>1250</v>
          </cell>
          <cell r="O13">
            <v>1500</v>
          </cell>
          <cell r="Q13">
            <v>46080</v>
          </cell>
          <cell r="R13">
            <v>3749</v>
          </cell>
          <cell r="S13">
            <v>0</v>
          </cell>
          <cell r="T13">
            <v>0</v>
          </cell>
          <cell r="U13">
            <v>5858</v>
          </cell>
          <cell r="V13">
            <v>55687</v>
          </cell>
          <cell r="W13">
            <v>668244</v>
          </cell>
          <cell r="X13" t="str">
            <v>185</v>
          </cell>
          <cell r="Y13" t="str">
            <v>MH/xxxxx</v>
          </cell>
          <cell r="Z13" t="str">
            <v>MH/xxxxx/185</v>
          </cell>
          <cell r="AA13">
            <v>39173</v>
          </cell>
          <cell r="AB13">
            <v>25649</v>
          </cell>
        </row>
        <row r="14">
          <cell r="B14">
            <v>10010</v>
          </cell>
          <cell r="C14" t="str">
            <v>K</v>
          </cell>
          <cell r="D14">
            <v>123465</v>
          </cell>
          <cell r="E14" t="str">
            <v>Tester</v>
          </cell>
          <cell r="F14" t="str">
            <v>Testing</v>
          </cell>
          <cell r="G14" t="str">
            <v>PUNE</v>
          </cell>
          <cell r="H14">
            <v>22750</v>
          </cell>
          <cell r="I14">
            <v>6845</v>
          </cell>
          <cell r="J14">
            <v>0</v>
          </cell>
          <cell r="K14">
            <v>800</v>
          </cell>
          <cell r="L14">
            <v>200</v>
          </cell>
          <cell r="M14">
            <v>1250</v>
          </cell>
          <cell r="O14">
            <v>1500</v>
          </cell>
          <cell r="Q14">
            <v>33345</v>
          </cell>
          <cell r="R14">
            <v>2730</v>
          </cell>
          <cell r="S14">
            <v>0</v>
          </cell>
          <cell r="T14">
            <v>0</v>
          </cell>
          <cell r="U14">
            <v>4265</v>
          </cell>
          <cell r="V14">
            <v>40340</v>
          </cell>
          <cell r="W14">
            <v>484080</v>
          </cell>
          <cell r="X14" t="str">
            <v>176</v>
          </cell>
          <cell r="Y14" t="str">
            <v>MH/xxxxx</v>
          </cell>
          <cell r="Z14" t="str">
            <v>MH/xxxxx/176</v>
          </cell>
          <cell r="AA14">
            <v>38351</v>
          </cell>
          <cell r="AB14">
            <v>27059</v>
          </cell>
        </row>
        <row r="15">
          <cell r="B15">
            <v>10011</v>
          </cell>
          <cell r="C15" t="str">
            <v>M</v>
          </cell>
          <cell r="D15">
            <v>123466</v>
          </cell>
          <cell r="E15" t="str">
            <v>Tester</v>
          </cell>
          <cell r="F15" t="str">
            <v>Testing</v>
          </cell>
          <cell r="G15" t="str">
            <v>PUNE</v>
          </cell>
          <cell r="H15">
            <v>25682</v>
          </cell>
          <cell r="I15">
            <v>2406</v>
          </cell>
          <cell r="J15">
            <v>0</v>
          </cell>
          <cell r="K15">
            <v>0</v>
          </cell>
          <cell r="L15">
            <v>200</v>
          </cell>
          <cell r="M15">
            <v>1250</v>
          </cell>
          <cell r="O15">
            <v>500</v>
          </cell>
          <cell r="Q15">
            <v>30038</v>
          </cell>
          <cell r="R15">
            <v>3082</v>
          </cell>
          <cell r="S15">
            <v>0</v>
          </cell>
          <cell r="T15">
            <v>0</v>
          </cell>
          <cell r="U15">
            <v>3852</v>
          </cell>
          <cell r="V15">
            <v>36972</v>
          </cell>
          <cell r="W15">
            <v>443664</v>
          </cell>
          <cell r="X15" t="str">
            <v>194</v>
          </cell>
          <cell r="Y15" t="str">
            <v>MH/xxxxx</v>
          </cell>
          <cell r="Z15" t="str">
            <v>MH/xxxxx/194</v>
          </cell>
          <cell r="AA15">
            <v>39188</v>
          </cell>
          <cell r="AB15">
            <v>21180</v>
          </cell>
        </row>
        <row r="16">
          <cell r="B16">
            <v>10012</v>
          </cell>
          <cell r="C16" t="str">
            <v>N</v>
          </cell>
          <cell r="D16">
            <v>123467</v>
          </cell>
          <cell r="E16" t="str">
            <v>Programmer</v>
          </cell>
          <cell r="F16" t="str">
            <v>Developmemnt</v>
          </cell>
          <cell r="G16" t="str">
            <v>PUNE</v>
          </cell>
          <cell r="H16">
            <v>23100</v>
          </cell>
          <cell r="I16">
            <v>7021</v>
          </cell>
          <cell r="J16">
            <v>0</v>
          </cell>
          <cell r="K16">
            <v>800</v>
          </cell>
          <cell r="L16">
            <v>200</v>
          </cell>
          <cell r="M16">
            <v>1250</v>
          </cell>
          <cell r="O16">
            <v>1500</v>
          </cell>
          <cell r="Q16">
            <v>33871</v>
          </cell>
          <cell r="R16">
            <v>2772</v>
          </cell>
          <cell r="S16">
            <v>0</v>
          </cell>
          <cell r="T16">
            <v>0</v>
          </cell>
          <cell r="U16">
            <v>4332</v>
          </cell>
          <cell r="V16">
            <v>40975</v>
          </cell>
          <cell r="W16">
            <v>491700</v>
          </cell>
          <cell r="X16" t="str">
            <v>200</v>
          </cell>
          <cell r="Y16" t="str">
            <v>MH/xxxxx</v>
          </cell>
          <cell r="Z16" t="str">
            <v>MH/xxxxx/200</v>
          </cell>
          <cell r="AA16">
            <v>39204</v>
          </cell>
          <cell r="AB16">
            <v>25728</v>
          </cell>
        </row>
        <row r="17">
          <cell r="B17">
            <v>10013</v>
          </cell>
          <cell r="C17" t="str">
            <v>O</v>
          </cell>
          <cell r="D17">
            <v>123468</v>
          </cell>
          <cell r="E17" t="str">
            <v>Programmer</v>
          </cell>
          <cell r="F17" t="str">
            <v>Developmemnt</v>
          </cell>
          <cell r="G17" t="str">
            <v>PUNE</v>
          </cell>
          <cell r="H17">
            <v>57600</v>
          </cell>
          <cell r="I17">
            <v>17070</v>
          </cell>
          <cell r="J17">
            <v>0</v>
          </cell>
          <cell r="K17">
            <v>800</v>
          </cell>
          <cell r="L17">
            <v>200</v>
          </cell>
          <cell r="M17">
            <v>1250</v>
          </cell>
          <cell r="O17">
            <v>1500</v>
          </cell>
          <cell r="Q17">
            <v>78420</v>
          </cell>
          <cell r="R17">
            <v>6912</v>
          </cell>
          <cell r="S17">
            <v>0</v>
          </cell>
          <cell r="T17">
            <v>0</v>
          </cell>
          <cell r="U17">
            <v>10800</v>
          </cell>
          <cell r="V17">
            <v>96132</v>
          </cell>
          <cell r="W17">
            <v>1153584</v>
          </cell>
          <cell r="X17" t="str">
            <v>206</v>
          </cell>
          <cell r="Y17" t="str">
            <v>MH/xxxxx</v>
          </cell>
          <cell r="Z17" t="str">
            <v>MH/xxxxx/206</v>
          </cell>
          <cell r="AA17">
            <v>39223</v>
          </cell>
          <cell r="AB17">
            <v>20874</v>
          </cell>
        </row>
        <row r="18">
          <cell r="B18">
            <v>10014</v>
          </cell>
          <cell r="C18" t="str">
            <v>Q</v>
          </cell>
          <cell r="D18">
            <v>123469</v>
          </cell>
          <cell r="E18" t="str">
            <v>Programmer</v>
          </cell>
          <cell r="F18" t="str">
            <v>Developmemnt</v>
          </cell>
          <cell r="G18" t="str">
            <v>KOLHAPUR</v>
          </cell>
          <cell r="H18">
            <v>14663</v>
          </cell>
          <cell r="I18">
            <v>1932</v>
          </cell>
          <cell r="J18">
            <v>0</v>
          </cell>
          <cell r="K18">
            <v>800</v>
          </cell>
          <cell r="L18">
            <v>200</v>
          </cell>
          <cell r="M18">
            <v>1250</v>
          </cell>
          <cell r="O18">
            <v>500</v>
          </cell>
          <cell r="Q18">
            <v>19345</v>
          </cell>
          <cell r="R18">
            <v>1760</v>
          </cell>
          <cell r="S18">
            <v>0</v>
          </cell>
          <cell r="T18">
            <v>0</v>
          </cell>
          <cell r="V18">
            <v>21105</v>
          </cell>
          <cell r="W18">
            <v>253260</v>
          </cell>
          <cell r="X18" t="str">
            <v>179</v>
          </cell>
          <cell r="Y18" t="str">
            <v>MH/xxxxx</v>
          </cell>
          <cell r="Z18" t="str">
            <v>MH/xxxxx/179</v>
          </cell>
          <cell r="AA18">
            <v>38519</v>
          </cell>
          <cell r="AB18">
            <v>28360</v>
          </cell>
        </row>
        <row r="19">
          <cell r="B19">
            <v>10015</v>
          </cell>
          <cell r="C19" t="str">
            <v>S</v>
          </cell>
          <cell r="D19">
            <v>123470</v>
          </cell>
          <cell r="E19" t="str">
            <v>Programmer</v>
          </cell>
          <cell r="F19" t="str">
            <v>Developmemnt</v>
          </cell>
          <cell r="G19" t="str">
            <v>PUNE</v>
          </cell>
          <cell r="H19">
            <v>14729</v>
          </cell>
          <cell r="I19">
            <v>5892</v>
          </cell>
          <cell r="J19">
            <v>624</v>
          </cell>
          <cell r="K19">
            <v>800</v>
          </cell>
          <cell r="L19">
            <v>200</v>
          </cell>
          <cell r="M19">
            <v>1250</v>
          </cell>
          <cell r="O19">
            <v>1500</v>
          </cell>
          <cell r="Q19">
            <v>24995</v>
          </cell>
          <cell r="R19">
            <v>1768</v>
          </cell>
          <cell r="S19">
            <v>0</v>
          </cell>
          <cell r="T19">
            <v>0</v>
          </cell>
          <cell r="V19">
            <v>26763</v>
          </cell>
          <cell r="W19">
            <v>321156</v>
          </cell>
          <cell r="X19" t="str">
            <v>010</v>
          </cell>
          <cell r="Y19" t="str">
            <v>MH/xxxxx</v>
          </cell>
          <cell r="Z19" t="str">
            <v>MH/xxxxx/010</v>
          </cell>
          <cell r="AA19">
            <v>36708</v>
          </cell>
          <cell r="AB19">
            <v>23326</v>
          </cell>
        </row>
        <row r="20">
          <cell r="B20">
            <v>10016</v>
          </cell>
          <cell r="C20" t="str">
            <v>T</v>
          </cell>
          <cell r="D20">
            <v>123471</v>
          </cell>
          <cell r="E20" t="str">
            <v>Programmer</v>
          </cell>
          <cell r="F20" t="str">
            <v>Developmemnt</v>
          </cell>
          <cell r="G20" t="str">
            <v>PUNE</v>
          </cell>
          <cell r="H20">
            <v>18086</v>
          </cell>
          <cell r="I20">
            <v>7234</v>
          </cell>
          <cell r="J20">
            <v>1800</v>
          </cell>
          <cell r="K20">
            <v>800</v>
          </cell>
          <cell r="L20">
            <v>200</v>
          </cell>
          <cell r="M20">
            <v>1250</v>
          </cell>
          <cell r="O20">
            <v>1500</v>
          </cell>
          <cell r="Q20">
            <v>30870</v>
          </cell>
          <cell r="R20">
            <v>2171</v>
          </cell>
          <cell r="S20">
            <v>0</v>
          </cell>
          <cell r="T20">
            <v>0</v>
          </cell>
          <cell r="V20">
            <v>33041</v>
          </cell>
          <cell r="W20">
            <v>396492</v>
          </cell>
          <cell r="X20" t="str">
            <v>007</v>
          </cell>
          <cell r="Y20" t="str">
            <v>MH/xxxxx</v>
          </cell>
          <cell r="Z20" t="str">
            <v>MH/xxxxx/007</v>
          </cell>
          <cell r="AA20">
            <v>36708</v>
          </cell>
          <cell r="AB20">
            <v>24605</v>
          </cell>
        </row>
        <row r="21">
          <cell r="B21">
            <v>10017</v>
          </cell>
          <cell r="C21" t="str">
            <v>U</v>
          </cell>
          <cell r="D21">
            <v>123472</v>
          </cell>
          <cell r="E21" t="str">
            <v>Executive</v>
          </cell>
          <cell r="F21" t="str">
            <v>Admin</v>
          </cell>
          <cell r="G21" t="str">
            <v>PUNE</v>
          </cell>
          <cell r="H21">
            <v>8635</v>
          </cell>
          <cell r="I21">
            <v>3454</v>
          </cell>
          <cell r="J21">
            <v>651</v>
          </cell>
          <cell r="K21">
            <v>800</v>
          </cell>
          <cell r="L21">
            <v>200</v>
          </cell>
          <cell r="M21">
            <v>1250</v>
          </cell>
          <cell r="O21">
            <v>1500</v>
          </cell>
          <cell r="Q21">
            <v>16490</v>
          </cell>
          <cell r="R21">
            <v>1037</v>
          </cell>
          <cell r="S21">
            <v>0</v>
          </cell>
          <cell r="T21">
            <v>292</v>
          </cell>
          <cell r="V21">
            <v>17819</v>
          </cell>
          <cell r="W21">
            <v>213828</v>
          </cell>
          <cell r="X21" t="str">
            <v>145</v>
          </cell>
          <cell r="Y21" t="str">
            <v>MH/xxxxx</v>
          </cell>
          <cell r="Z21" t="str">
            <v>MH/xxxxx/145</v>
          </cell>
          <cell r="AA21">
            <v>37956</v>
          </cell>
          <cell r="AB21">
            <v>28158</v>
          </cell>
        </row>
        <row r="22">
          <cell r="B22">
            <v>10018</v>
          </cell>
          <cell r="C22" t="str">
            <v>V</v>
          </cell>
          <cell r="D22">
            <v>123473</v>
          </cell>
          <cell r="E22" t="str">
            <v>Executive</v>
          </cell>
          <cell r="F22" t="str">
            <v>Admin</v>
          </cell>
          <cell r="G22" t="str">
            <v>KOLHAPUR</v>
          </cell>
          <cell r="H22">
            <v>4000</v>
          </cell>
          <cell r="I22">
            <v>1600</v>
          </cell>
          <cell r="J22">
            <v>671</v>
          </cell>
          <cell r="K22">
            <v>800</v>
          </cell>
          <cell r="L22">
            <v>200</v>
          </cell>
          <cell r="M22">
            <v>1000</v>
          </cell>
          <cell r="O22">
            <v>700</v>
          </cell>
          <cell r="Q22">
            <v>8971</v>
          </cell>
          <cell r="R22">
            <v>480</v>
          </cell>
          <cell r="S22">
            <v>427</v>
          </cell>
          <cell r="T22">
            <v>292</v>
          </cell>
          <cell r="V22">
            <v>10170</v>
          </cell>
          <cell r="W22">
            <v>122040</v>
          </cell>
          <cell r="X22" t="str">
            <v>150</v>
          </cell>
          <cell r="Y22" t="str">
            <v>MH/xxxxx</v>
          </cell>
          <cell r="Z22" t="str">
            <v>MH/xxxxx/150</v>
          </cell>
          <cell r="AA22">
            <v>38097</v>
          </cell>
          <cell r="AB22">
            <v>28084</v>
          </cell>
          <cell r="AC22" t="str">
            <v>27122222</v>
          </cell>
        </row>
        <row r="23">
          <cell r="B23">
            <v>10019</v>
          </cell>
          <cell r="C23" t="str">
            <v>W</v>
          </cell>
          <cell r="D23">
            <v>123474</v>
          </cell>
          <cell r="E23" t="str">
            <v>Executive</v>
          </cell>
          <cell r="F23" t="str">
            <v>Admin</v>
          </cell>
          <cell r="G23" t="str">
            <v>PUNE</v>
          </cell>
          <cell r="H23">
            <v>11700</v>
          </cell>
          <cell r="I23">
            <v>4244</v>
          </cell>
          <cell r="J23">
            <v>0</v>
          </cell>
          <cell r="K23">
            <v>800</v>
          </cell>
          <cell r="L23">
            <v>200</v>
          </cell>
          <cell r="M23">
            <v>1250</v>
          </cell>
          <cell r="O23">
            <v>1500</v>
          </cell>
          <cell r="Q23">
            <v>19694</v>
          </cell>
          <cell r="R23">
            <v>1404</v>
          </cell>
          <cell r="S23">
            <v>0</v>
          </cell>
          <cell r="T23">
            <v>0</v>
          </cell>
          <cell r="V23">
            <v>21098</v>
          </cell>
          <cell r="W23">
            <v>253176</v>
          </cell>
          <cell r="X23" t="str">
            <v>117</v>
          </cell>
          <cell r="Y23" t="str">
            <v>MH/xxxxx</v>
          </cell>
          <cell r="Z23" t="str">
            <v>MH/xxxxx/117</v>
          </cell>
          <cell r="AA23">
            <v>37316</v>
          </cell>
          <cell r="AB23">
            <v>29301</v>
          </cell>
        </row>
        <row r="24">
          <cell r="B24">
            <v>10020</v>
          </cell>
          <cell r="C24" t="str">
            <v>X</v>
          </cell>
          <cell r="D24">
            <v>123475</v>
          </cell>
          <cell r="E24" t="str">
            <v>Executive</v>
          </cell>
          <cell r="F24" t="str">
            <v>Admin</v>
          </cell>
          <cell r="G24" t="str">
            <v>PUNE</v>
          </cell>
          <cell r="H24">
            <v>10126</v>
          </cell>
          <cell r="I24">
            <v>3754</v>
          </cell>
          <cell r="J24">
            <v>0</v>
          </cell>
          <cell r="K24">
            <v>800</v>
          </cell>
          <cell r="L24">
            <v>200</v>
          </cell>
          <cell r="M24">
            <v>1250</v>
          </cell>
          <cell r="O24">
            <v>1500</v>
          </cell>
          <cell r="Q24">
            <v>17630</v>
          </cell>
          <cell r="R24">
            <v>1216</v>
          </cell>
          <cell r="S24">
            <v>0</v>
          </cell>
          <cell r="T24">
            <v>0</v>
          </cell>
          <cell r="V24">
            <v>18846</v>
          </cell>
          <cell r="W24">
            <v>226152</v>
          </cell>
          <cell r="X24" t="str">
            <v>081</v>
          </cell>
          <cell r="Y24" t="str">
            <v>MH/xxxxx</v>
          </cell>
          <cell r="Z24" t="str">
            <v>MH/xxxxx/081</v>
          </cell>
          <cell r="AA24">
            <v>36983</v>
          </cell>
          <cell r="AB24">
            <v>27898</v>
          </cell>
        </row>
        <row r="25">
          <cell r="B25">
            <v>10021</v>
          </cell>
          <cell r="C25" t="str">
            <v>Y</v>
          </cell>
          <cell r="D25">
            <v>123476</v>
          </cell>
          <cell r="E25" t="str">
            <v>Executive</v>
          </cell>
          <cell r="F25" t="str">
            <v>HR</v>
          </cell>
          <cell r="G25" t="str">
            <v>PUNE</v>
          </cell>
          <cell r="H25">
            <v>8667</v>
          </cell>
          <cell r="I25">
            <v>3467</v>
          </cell>
          <cell r="J25">
            <v>670</v>
          </cell>
          <cell r="K25">
            <v>800</v>
          </cell>
          <cell r="L25">
            <v>200</v>
          </cell>
          <cell r="M25">
            <v>1250</v>
          </cell>
          <cell r="O25">
            <v>1500</v>
          </cell>
          <cell r="Q25">
            <v>16554</v>
          </cell>
          <cell r="R25">
            <v>1041</v>
          </cell>
          <cell r="S25">
            <v>0</v>
          </cell>
          <cell r="T25">
            <v>292</v>
          </cell>
          <cell r="V25">
            <v>17887</v>
          </cell>
          <cell r="W25">
            <v>214644</v>
          </cell>
          <cell r="X25" t="str">
            <v>166</v>
          </cell>
          <cell r="Y25" t="str">
            <v>MH/xxxxx</v>
          </cell>
          <cell r="Z25" t="str">
            <v>MH/xxxxx/166</v>
          </cell>
          <cell r="AA25">
            <v>36983</v>
          </cell>
          <cell r="AB25">
            <v>26434</v>
          </cell>
        </row>
        <row r="26">
          <cell r="B26">
            <v>10022</v>
          </cell>
          <cell r="C26" t="str">
            <v>Z</v>
          </cell>
          <cell r="D26">
            <v>123477</v>
          </cell>
          <cell r="E26" t="str">
            <v>Executive</v>
          </cell>
          <cell r="F26" t="str">
            <v>HR</v>
          </cell>
          <cell r="G26" t="str">
            <v>KOLHAPUR</v>
          </cell>
          <cell r="H26">
            <v>12741</v>
          </cell>
          <cell r="I26">
            <v>3963</v>
          </cell>
          <cell r="J26">
            <v>0</v>
          </cell>
          <cell r="K26">
            <v>800</v>
          </cell>
          <cell r="L26">
            <v>200</v>
          </cell>
          <cell r="M26">
            <v>1250</v>
          </cell>
          <cell r="O26">
            <v>1500</v>
          </cell>
          <cell r="Q26">
            <v>20454</v>
          </cell>
          <cell r="R26">
            <v>1529</v>
          </cell>
          <cell r="S26">
            <v>0</v>
          </cell>
          <cell r="T26">
            <v>0</v>
          </cell>
          <cell r="V26">
            <v>21983</v>
          </cell>
          <cell r="W26">
            <v>263796</v>
          </cell>
          <cell r="X26" t="str">
            <v>170</v>
          </cell>
          <cell r="Y26" t="str">
            <v>MH/xxxxx</v>
          </cell>
          <cell r="Z26" t="str">
            <v>MH/xxxxx/170</v>
          </cell>
          <cell r="AA26">
            <v>38322</v>
          </cell>
          <cell r="AB26">
            <v>27600</v>
          </cell>
        </row>
      </sheetData>
      <sheetData sheetId="5">
        <row r="5">
          <cell r="B5">
            <v>10001</v>
          </cell>
          <cell r="C5" t="str">
            <v>A</v>
          </cell>
          <cell r="D5">
            <v>31</v>
          </cell>
          <cell r="E5">
            <v>100000</v>
          </cell>
          <cell r="F5">
            <v>49400</v>
          </cell>
          <cell r="G5">
            <v>51736</v>
          </cell>
          <cell r="H5">
            <v>800</v>
          </cell>
          <cell r="I5">
            <v>200</v>
          </cell>
          <cell r="J5">
            <v>1250</v>
          </cell>
          <cell r="K5">
            <v>0</v>
          </cell>
          <cell r="L5">
            <v>1500</v>
          </cell>
          <cell r="M5">
            <v>0</v>
          </cell>
          <cell r="N5">
            <v>204886</v>
          </cell>
          <cell r="O5">
            <v>12000</v>
          </cell>
          <cell r="P5">
            <v>0</v>
          </cell>
          <cell r="Q5">
            <v>200</v>
          </cell>
          <cell r="R5">
            <v>93870</v>
          </cell>
        </row>
        <row r="6">
          <cell r="B6">
            <v>10002</v>
          </cell>
          <cell r="C6" t="str">
            <v>B</v>
          </cell>
          <cell r="D6">
            <v>31</v>
          </cell>
          <cell r="E6">
            <v>110000</v>
          </cell>
          <cell r="F6">
            <v>20470</v>
          </cell>
          <cell r="G6">
            <v>0</v>
          </cell>
          <cell r="H6">
            <v>800</v>
          </cell>
          <cell r="I6">
            <v>200</v>
          </cell>
          <cell r="J6">
            <v>1250</v>
          </cell>
          <cell r="K6">
            <v>0</v>
          </cell>
          <cell r="L6">
            <v>1500</v>
          </cell>
          <cell r="M6">
            <v>0</v>
          </cell>
          <cell r="N6">
            <v>134220</v>
          </cell>
          <cell r="O6">
            <v>13200</v>
          </cell>
          <cell r="P6">
            <v>0</v>
          </cell>
          <cell r="Q6">
            <v>200</v>
          </cell>
          <cell r="R6">
            <v>51530</v>
          </cell>
        </row>
        <row r="7">
          <cell r="B7">
            <v>10003</v>
          </cell>
          <cell r="C7" t="str">
            <v>C</v>
          </cell>
          <cell r="D7">
            <v>31</v>
          </cell>
          <cell r="E7">
            <v>31252</v>
          </cell>
          <cell r="F7">
            <v>3521</v>
          </cell>
          <cell r="G7">
            <v>0</v>
          </cell>
          <cell r="H7">
            <v>0</v>
          </cell>
          <cell r="I7">
            <v>200</v>
          </cell>
          <cell r="J7">
            <v>1250</v>
          </cell>
          <cell r="K7">
            <v>0</v>
          </cell>
          <cell r="L7">
            <v>500</v>
          </cell>
          <cell r="M7">
            <v>0</v>
          </cell>
          <cell r="N7">
            <v>36723</v>
          </cell>
          <cell r="O7">
            <v>3751</v>
          </cell>
          <cell r="P7">
            <v>0</v>
          </cell>
          <cell r="Q7">
            <v>200</v>
          </cell>
          <cell r="R7">
            <v>2700</v>
          </cell>
        </row>
        <row r="8">
          <cell r="B8">
            <v>10004</v>
          </cell>
          <cell r="C8" t="str">
            <v>D</v>
          </cell>
          <cell r="D8">
            <v>31</v>
          </cell>
          <cell r="E8">
            <v>33223</v>
          </cell>
          <cell r="F8">
            <v>3915</v>
          </cell>
          <cell r="G8">
            <v>0</v>
          </cell>
          <cell r="H8">
            <v>0</v>
          </cell>
          <cell r="I8">
            <v>200</v>
          </cell>
          <cell r="J8">
            <v>1250</v>
          </cell>
          <cell r="K8">
            <v>0</v>
          </cell>
          <cell r="L8">
            <v>500</v>
          </cell>
          <cell r="M8">
            <v>0</v>
          </cell>
          <cell r="N8">
            <v>39088</v>
          </cell>
          <cell r="O8">
            <v>3987</v>
          </cell>
          <cell r="P8">
            <v>0</v>
          </cell>
          <cell r="Q8">
            <v>200</v>
          </cell>
          <cell r="R8">
            <v>800</v>
          </cell>
        </row>
        <row r="9">
          <cell r="B9">
            <v>10005</v>
          </cell>
          <cell r="C9" t="str">
            <v>E</v>
          </cell>
          <cell r="D9">
            <v>31</v>
          </cell>
          <cell r="E9">
            <v>67167</v>
          </cell>
          <cell r="F9">
            <v>20658</v>
          </cell>
          <cell r="G9">
            <v>0</v>
          </cell>
          <cell r="H9">
            <v>800</v>
          </cell>
          <cell r="I9">
            <v>200</v>
          </cell>
          <cell r="J9">
            <v>1250</v>
          </cell>
          <cell r="K9">
            <v>0</v>
          </cell>
          <cell r="L9">
            <v>1500</v>
          </cell>
          <cell r="M9">
            <v>0</v>
          </cell>
          <cell r="N9">
            <v>91575</v>
          </cell>
          <cell r="O9">
            <v>8061</v>
          </cell>
          <cell r="P9">
            <v>0</v>
          </cell>
          <cell r="Q9">
            <v>200</v>
          </cell>
          <cell r="R9">
            <v>65425</v>
          </cell>
          <cell r="T9">
            <v>1000</v>
          </cell>
          <cell r="U9">
            <v>0</v>
          </cell>
        </row>
        <row r="10">
          <cell r="B10">
            <v>10006</v>
          </cell>
          <cell r="C10" t="str">
            <v>F</v>
          </cell>
          <cell r="D10">
            <v>31</v>
          </cell>
          <cell r="E10">
            <v>30438</v>
          </cell>
          <cell r="F10">
            <v>2641</v>
          </cell>
          <cell r="G10">
            <v>0</v>
          </cell>
          <cell r="H10">
            <v>0</v>
          </cell>
          <cell r="I10">
            <v>200</v>
          </cell>
          <cell r="J10">
            <v>1250</v>
          </cell>
          <cell r="K10">
            <v>0</v>
          </cell>
          <cell r="L10">
            <v>500</v>
          </cell>
          <cell r="M10">
            <v>0</v>
          </cell>
          <cell r="N10">
            <v>35029</v>
          </cell>
          <cell r="O10">
            <v>3653</v>
          </cell>
          <cell r="P10">
            <v>0</v>
          </cell>
          <cell r="Q10">
            <v>200</v>
          </cell>
          <cell r="R10">
            <v>1973</v>
          </cell>
          <cell r="T10">
            <v>1500</v>
          </cell>
          <cell r="U10">
            <v>101</v>
          </cell>
        </row>
        <row r="11">
          <cell r="B11">
            <v>10007</v>
          </cell>
          <cell r="C11" t="str">
            <v>G</v>
          </cell>
          <cell r="D11">
            <v>28</v>
          </cell>
          <cell r="E11">
            <v>23253</v>
          </cell>
          <cell r="F11">
            <v>4364</v>
          </cell>
          <cell r="G11">
            <v>0</v>
          </cell>
          <cell r="H11">
            <v>723</v>
          </cell>
          <cell r="I11">
            <v>181</v>
          </cell>
          <cell r="J11">
            <v>1129</v>
          </cell>
          <cell r="K11">
            <v>0</v>
          </cell>
          <cell r="L11">
            <v>1355</v>
          </cell>
          <cell r="M11">
            <v>0</v>
          </cell>
          <cell r="N11">
            <v>31005</v>
          </cell>
          <cell r="O11">
            <v>2791</v>
          </cell>
          <cell r="P11">
            <v>0</v>
          </cell>
          <cell r="Q11">
            <v>200</v>
          </cell>
          <cell r="R11">
            <v>1320</v>
          </cell>
        </row>
        <row r="12">
          <cell r="B12">
            <v>10008</v>
          </cell>
          <cell r="C12" t="str">
            <v>I</v>
          </cell>
          <cell r="D12">
            <v>31</v>
          </cell>
          <cell r="E12">
            <v>23333</v>
          </cell>
          <cell r="F12">
            <v>7137</v>
          </cell>
          <cell r="G12">
            <v>0</v>
          </cell>
          <cell r="H12">
            <v>800</v>
          </cell>
          <cell r="I12">
            <v>200</v>
          </cell>
          <cell r="J12">
            <v>1250</v>
          </cell>
          <cell r="K12">
            <v>0</v>
          </cell>
          <cell r="L12">
            <v>1500</v>
          </cell>
          <cell r="M12">
            <v>0</v>
          </cell>
          <cell r="N12">
            <v>34220</v>
          </cell>
          <cell r="O12">
            <v>2800</v>
          </cell>
          <cell r="P12">
            <v>0</v>
          </cell>
          <cell r="Q12">
            <v>200</v>
          </cell>
          <cell r="R12">
            <v>1650</v>
          </cell>
        </row>
        <row r="13">
          <cell r="B13">
            <v>10009</v>
          </cell>
          <cell r="C13" t="str">
            <v>J</v>
          </cell>
          <cell r="D13">
            <v>31</v>
          </cell>
          <cell r="E13">
            <v>31240</v>
          </cell>
          <cell r="F13">
            <v>11090</v>
          </cell>
          <cell r="G13">
            <v>0</v>
          </cell>
          <cell r="H13">
            <v>800</v>
          </cell>
          <cell r="I13">
            <v>200</v>
          </cell>
          <cell r="J13">
            <v>1250</v>
          </cell>
          <cell r="K13">
            <v>0</v>
          </cell>
          <cell r="L13">
            <v>1500</v>
          </cell>
          <cell r="M13">
            <v>0</v>
          </cell>
          <cell r="N13">
            <v>46080</v>
          </cell>
          <cell r="O13">
            <v>3749</v>
          </cell>
          <cell r="P13">
            <v>0</v>
          </cell>
          <cell r="Q13">
            <v>200</v>
          </cell>
          <cell r="R13">
            <v>2855</v>
          </cell>
        </row>
        <row r="14">
          <cell r="B14">
            <v>10010</v>
          </cell>
          <cell r="C14" t="str">
            <v>K</v>
          </cell>
          <cell r="D14">
            <v>31</v>
          </cell>
          <cell r="E14">
            <v>22750</v>
          </cell>
          <cell r="F14">
            <v>6845</v>
          </cell>
          <cell r="G14">
            <v>0</v>
          </cell>
          <cell r="H14">
            <v>800</v>
          </cell>
          <cell r="I14">
            <v>200</v>
          </cell>
          <cell r="J14">
            <v>1250</v>
          </cell>
          <cell r="K14">
            <v>0</v>
          </cell>
          <cell r="L14">
            <v>1500</v>
          </cell>
          <cell r="M14">
            <v>0</v>
          </cell>
          <cell r="N14">
            <v>33345</v>
          </cell>
          <cell r="O14">
            <v>2730</v>
          </cell>
          <cell r="P14">
            <v>0</v>
          </cell>
          <cell r="Q14">
            <v>200</v>
          </cell>
          <cell r="R14">
            <v>2215</v>
          </cell>
        </row>
        <row r="15">
          <cell r="B15">
            <v>10011</v>
          </cell>
          <cell r="C15" t="str">
            <v>M</v>
          </cell>
          <cell r="D15">
            <v>31</v>
          </cell>
          <cell r="E15">
            <v>25682</v>
          </cell>
          <cell r="F15">
            <v>2406</v>
          </cell>
          <cell r="G15">
            <v>0</v>
          </cell>
          <cell r="H15">
            <v>0</v>
          </cell>
          <cell r="I15">
            <v>200</v>
          </cell>
          <cell r="J15">
            <v>1250</v>
          </cell>
          <cell r="K15">
            <v>0</v>
          </cell>
          <cell r="L15">
            <v>500</v>
          </cell>
          <cell r="M15">
            <v>0</v>
          </cell>
          <cell r="N15">
            <v>30038</v>
          </cell>
          <cell r="O15">
            <v>3082</v>
          </cell>
          <cell r="P15">
            <v>0</v>
          </cell>
          <cell r="Q15">
            <v>200</v>
          </cell>
          <cell r="R15">
            <v>830</v>
          </cell>
          <cell r="T15">
            <v>9000</v>
          </cell>
          <cell r="U15">
            <v>32</v>
          </cell>
        </row>
        <row r="16">
          <cell r="B16">
            <v>10012</v>
          </cell>
          <cell r="C16" t="str">
            <v>N</v>
          </cell>
          <cell r="D16">
            <v>30</v>
          </cell>
          <cell r="E16">
            <v>22355</v>
          </cell>
          <cell r="F16">
            <v>6795</v>
          </cell>
          <cell r="G16">
            <v>0</v>
          </cell>
          <cell r="H16">
            <v>774</v>
          </cell>
          <cell r="I16">
            <v>194</v>
          </cell>
          <cell r="J16">
            <v>1210</v>
          </cell>
          <cell r="K16">
            <v>0</v>
          </cell>
          <cell r="L16">
            <v>1452</v>
          </cell>
          <cell r="M16">
            <v>0</v>
          </cell>
          <cell r="N16">
            <v>32780</v>
          </cell>
          <cell r="O16">
            <v>2683</v>
          </cell>
          <cell r="P16">
            <v>0</v>
          </cell>
          <cell r="Q16">
            <v>200</v>
          </cell>
          <cell r="R16">
            <v>4015</v>
          </cell>
        </row>
        <row r="17">
          <cell r="B17">
            <v>10013</v>
          </cell>
          <cell r="C17" t="str">
            <v>O</v>
          </cell>
          <cell r="D17">
            <v>31</v>
          </cell>
          <cell r="E17">
            <v>57600</v>
          </cell>
          <cell r="F17">
            <v>17070</v>
          </cell>
          <cell r="G17">
            <v>0</v>
          </cell>
          <cell r="H17">
            <v>800</v>
          </cell>
          <cell r="I17">
            <v>200</v>
          </cell>
          <cell r="J17">
            <v>1250</v>
          </cell>
          <cell r="K17">
            <v>0</v>
          </cell>
          <cell r="L17">
            <v>1500</v>
          </cell>
          <cell r="M17">
            <v>0</v>
          </cell>
          <cell r="N17">
            <v>78420</v>
          </cell>
          <cell r="O17">
            <v>6912</v>
          </cell>
          <cell r="P17">
            <v>0</v>
          </cell>
          <cell r="Q17">
            <v>200</v>
          </cell>
          <cell r="R17">
            <v>32183</v>
          </cell>
        </row>
        <row r="18">
          <cell r="B18">
            <v>10014</v>
          </cell>
          <cell r="C18" t="str">
            <v>Q</v>
          </cell>
          <cell r="D18">
            <v>31</v>
          </cell>
          <cell r="E18">
            <v>14663</v>
          </cell>
          <cell r="F18">
            <v>1932</v>
          </cell>
          <cell r="G18">
            <v>0</v>
          </cell>
          <cell r="H18">
            <v>800</v>
          </cell>
          <cell r="I18">
            <v>200</v>
          </cell>
          <cell r="J18">
            <v>1250</v>
          </cell>
          <cell r="K18">
            <v>0</v>
          </cell>
          <cell r="L18">
            <v>500</v>
          </cell>
          <cell r="M18">
            <v>0</v>
          </cell>
          <cell r="N18">
            <v>19345</v>
          </cell>
          <cell r="O18">
            <v>1760</v>
          </cell>
          <cell r="P18">
            <v>0</v>
          </cell>
          <cell r="Q18">
            <v>200</v>
          </cell>
          <cell r="R18">
            <v>40</v>
          </cell>
        </row>
        <row r="19">
          <cell r="B19">
            <v>10015</v>
          </cell>
          <cell r="C19" t="str">
            <v>S</v>
          </cell>
          <cell r="D19">
            <v>31</v>
          </cell>
          <cell r="E19">
            <v>14729</v>
          </cell>
          <cell r="F19">
            <v>5892</v>
          </cell>
          <cell r="G19">
            <v>624</v>
          </cell>
          <cell r="H19">
            <v>800</v>
          </cell>
          <cell r="I19">
            <v>200</v>
          </cell>
          <cell r="J19">
            <v>1250</v>
          </cell>
          <cell r="K19">
            <v>0</v>
          </cell>
          <cell r="L19">
            <v>1500</v>
          </cell>
          <cell r="M19">
            <v>0</v>
          </cell>
          <cell r="N19">
            <v>24995</v>
          </cell>
          <cell r="O19">
            <v>1768</v>
          </cell>
          <cell r="P19">
            <v>0</v>
          </cell>
          <cell r="Q19">
            <v>200</v>
          </cell>
          <cell r="R19">
            <v>0</v>
          </cell>
        </row>
        <row r="20">
          <cell r="B20">
            <v>10016</v>
          </cell>
          <cell r="C20" t="str">
            <v>T</v>
          </cell>
          <cell r="D20">
            <v>25</v>
          </cell>
          <cell r="E20">
            <v>14585</v>
          </cell>
          <cell r="F20">
            <v>5834</v>
          </cell>
          <cell r="G20">
            <v>1452</v>
          </cell>
          <cell r="H20">
            <v>645</v>
          </cell>
          <cell r="I20">
            <v>161</v>
          </cell>
          <cell r="J20">
            <v>1008</v>
          </cell>
          <cell r="K20">
            <v>0</v>
          </cell>
          <cell r="L20">
            <v>1210</v>
          </cell>
          <cell r="M20">
            <v>0</v>
          </cell>
          <cell r="N20">
            <v>24895</v>
          </cell>
          <cell r="O20">
            <v>1751</v>
          </cell>
          <cell r="P20">
            <v>0</v>
          </cell>
          <cell r="Q20">
            <v>200</v>
          </cell>
          <cell r="R20">
            <v>5087</v>
          </cell>
          <cell r="T20">
            <v>0</v>
          </cell>
          <cell r="U20">
            <v>169</v>
          </cell>
        </row>
        <row r="21">
          <cell r="B21">
            <v>10017</v>
          </cell>
          <cell r="C21" t="str">
            <v>U</v>
          </cell>
          <cell r="D21">
            <v>31</v>
          </cell>
          <cell r="E21">
            <v>8635</v>
          </cell>
          <cell r="F21">
            <v>3454</v>
          </cell>
          <cell r="G21">
            <v>651</v>
          </cell>
          <cell r="H21">
            <v>800</v>
          </cell>
          <cell r="I21">
            <v>200</v>
          </cell>
          <cell r="J21">
            <v>1250</v>
          </cell>
          <cell r="K21">
            <v>0</v>
          </cell>
          <cell r="L21">
            <v>1500</v>
          </cell>
          <cell r="M21">
            <v>0</v>
          </cell>
          <cell r="N21">
            <v>16490</v>
          </cell>
          <cell r="O21">
            <v>1037</v>
          </cell>
          <cell r="P21">
            <v>0</v>
          </cell>
          <cell r="Q21">
            <v>200</v>
          </cell>
          <cell r="R21">
            <v>728</v>
          </cell>
        </row>
        <row r="22">
          <cell r="B22">
            <v>10018</v>
          </cell>
          <cell r="C22" t="str">
            <v>V</v>
          </cell>
          <cell r="D22">
            <v>31</v>
          </cell>
          <cell r="E22">
            <v>4000</v>
          </cell>
          <cell r="F22">
            <v>1600</v>
          </cell>
          <cell r="G22">
            <v>671</v>
          </cell>
          <cell r="H22">
            <v>800</v>
          </cell>
          <cell r="I22">
            <v>200</v>
          </cell>
          <cell r="J22">
            <v>1000</v>
          </cell>
          <cell r="K22">
            <v>0</v>
          </cell>
          <cell r="L22">
            <v>700</v>
          </cell>
          <cell r="M22">
            <v>0</v>
          </cell>
          <cell r="N22">
            <v>8971</v>
          </cell>
          <cell r="O22">
            <v>480</v>
          </cell>
          <cell r="P22">
            <v>157</v>
          </cell>
          <cell r="Q22">
            <v>175</v>
          </cell>
          <cell r="R22">
            <v>0</v>
          </cell>
          <cell r="T22">
            <v>0</v>
          </cell>
          <cell r="U22">
            <v>319</v>
          </cell>
        </row>
        <row r="23">
          <cell r="B23">
            <v>10019</v>
          </cell>
          <cell r="C23" t="str">
            <v>W</v>
          </cell>
          <cell r="D23">
            <v>31</v>
          </cell>
          <cell r="E23">
            <v>11700</v>
          </cell>
          <cell r="F23">
            <v>4244</v>
          </cell>
          <cell r="G23">
            <v>0</v>
          </cell>
          <cell r="H23">
            <v>800</v>
          </cell>
          <cell r="I23">
            <v>200</v>
          </cell>
          <cell r="J23">
            <v>1250</v>
          </cell>
          <cell r="K23">
            <v>0</v>
          </cell>
          <cell r="L23">
            <v>1500</v>
          </cell>
          <cell r="M23">
            <v>0</v>
          </cell>
          <cell r="N23">
            <v>19694</v>
          </cell>
          <cell r="O23">
            <v>1404</v>
          </cell>
          <cell r="P23">
            <v>0</v>
          </cell>
          <cell r="Q23">
            <v>200</v>
          </cell>
          <cell r="R23">
            <v>0</v>
          </cell>
        </row>
        <row r="24">
          <cell r="B24">
            <v>10020</v>
          </cell>
          <cell r="C24" t="str">
            <v>X</v>
          </cell>
          <cell r="D24">
            <v>31</v>
          </cell>
          <cell r="E24">
            <v>10126</v>
          </cell>
          <cell r="F24">
            <v>3754</v>
          </cell>
          <cell r="G24">
            <v>0</v>
          </cell>
          <cell r="H24">
            <v>800</v>
          </cell>
          <cell r="I24">
            <v>200</v>
          </cell>
          <cell r="J24">
            <v>1250</v>
          </cell>
          <cell r="K24">
            <v>0</v>
          </cell>
          <cell r="L24">
            <v>1500</v>
          </cell>
          <cell r="M24">
            <v>0</v>
          </cell>
          <cell r="N24">
            <v>17630</v>
          </cell>
          <cell r="O24">
            <v>1216</v>
          </cell>
          <cell r="P24">
            <v>0</v>
          </cell>
          <cell r="Q24">
            <v>200</v>
          </cell>
          <cell r="R24">
            <v>0</v>
          </cell>
        </row>
        <row r="25">
          <cell r="B25">
            <v>10021</v>
          </cell>
          <cell r="C25" t="str">
            <v>Y</v>
          </cell>
          <cell r="D25">
            <v>31</v>
          </cell>
          <cell r="E25">
            <v>8667</v>
          </cell>
          <cell r="F25">
            <v>3467</v>
          </cell>
          <cell r="G25">
            <v>670</v>
          </cell>
          <cell r="H25">
            <v>800</v>
          </cell>
          <cell r="I25">
            <v>200</v>
          </cell>
          <cell r="J25">
            <v>1250</v>
          </cell>
          <cell r="K25">
            <v>0</v>
          </cell>
          <cell r="L25">
            <v>1500</v>
          </cell>
          <cell r="M25">
            <v>0</v>
          </cell>
          <cell r="N25">
            <v>16554</v>
          </cell>
          <cell r="O25">
            <v>1041</v>
          </cell>
          <cell r="P25">
            <v>0</v>
          </cell>
          <cell r="Q25">
            <v>200</v>
          </cell>
          <cell r="R25">
            <v>232</v>
          </cell>
          <cell r="S25">
            <v>1500</v>
          </cell>
          <cell r="T25">
            <v>0</v>
          </cell>
          <cell r="U25">
            <v>0</v>
          </cell>
        </row>
        <row r="26">
          <cell r="B26">
            <v>10022</v>
          </cell>
          <cell r="C26" t="str">
            <v>Z</v>
          </cell>
          <cell r="D26">
            <v>31</v>
          </cell>
          <cell r="E26">
            <v>12741</v>
          </cell>
          <cell r="F26">
            <v>3963</v>
          </cell>
          <cell r="G26">
            <v>0</v>
          </cell>
          <cell r="H26">
            <v>800</v>
          </cell>
          <cell r="I26">
            <v>200</v>
          </cell>
          <cell r="J26">
            <v>1250</v>
          </cell>
          <cell r="K26">
            <v>0</v>
          </cell>
          <cell r="L26">
            <v>1500</v>
          </cell>
          <cell r="M26">
            <v>0</v>
          </cell>
          <cell r="N26">
            <v>20454</v>
          </cell>
          <cell r="O26">
            <v>1529</v>
          </cell>
          <cell r="P26">
            <v>0</v>
          </cell>
          <cell r="Q26">
            <v>200</v>
          </cell>
          <cell r="R26">
            <v>0</v>
          </cell>
          <cell r="T26">
            <v>0</v>
          </cell>
          <cell r="U26">
            <v>0</v>
          </cell>
        </row>
        <row r="27">
          <cell r="E27">
            <v>678139</v>
          </cell>
          <cell r="F27">
            <v>190452</v>
          </cell>
          <cell r="G27">
            <v>55804</v>
          </cell>
          <cell r="H27">
            <v>14142</v>
          </cell>
          <cell r="I27">
            <v>4336</v>
          </cell>
          <cell r="J27">
            <v>26847</v>
          </cell>
          <cell r="K27">
            <v>0</v>
          </cell>
          <cell r="L27">
            <v>26717</v>
          </cell>
          <cell r="M27">
            <v>0</v>
          </cell>
          <cell r="N27">
            <v>996437</v>
          </cell>
          <cell r="O27">
            <v>81385</v>
          </cell>
          <cell r="P27">
            <v>157</v>
          </cell>
          <cell r="Q27">
            <v>4375</v>
          </cell>
          <cell r="R27">
            <v>267453</v>
          </cell>
          <cell r="S27">
            <v>1500</v>
          </cell>
          <cell r="T27">
            <v>11500</v>
          </cell>
          <cell r="U27">
            <v>621</v>
          </cell>
          <cell r="V27">
            <v>0</v>
          </cell>
          <cell r="W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22"/>
    </sheetView>
  </sheetViews>
  <sheetFormatPr defaultColWidth="9.140625" defaultRowHeight="12.75"/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6"/>
    </row>
    <row r="3" spans="1:8" ht="12.75">
      <c r="A3" s="7"/>
      <c r="B3" s="8"/>
      <c r="C3" s="8"/>
      <c r="D3" s="8"/>
      <c r="E3" s="8"/>
      <c r="F3" s="8"/>
      <c r="G3" s="8"/>
      <c r="H3" s="9"/>
    </row>
    <row r="4" spans="1:8" ht="12.75">
      <c r="A4" s="10" t="s">
        <v>2</v>
      </c>
      <c r="B4" s="11"/>
      <c r="C4" s="11"/>
      <c r="D4" s="12">
        <v>39873</v>
      </c>
      <c r="E4" s="11" t="s">
        <v>3</v>
      </c>
      <c r="F4" s="11" t="s">
        <v>4</v>
      </c>
      <c r="G4" s="13" t="str">
        <f>VLOOKUP(C6,'[1]EMPLOYEE MASTER'!B5:AB26,4,FALSE)</f>
        <v>Executive</v>
      </c>
      <c r="H4" s="14"/>
    </row>
    <row r="5" spans="1:8" ht="12.75">
      <c r="A5" s="15"/>
      <c r="B5" s="16"/>
      <c r="C5" s="16"/>
      <c r="D5" s="16"/>
      <c r="E5" s="16"/>
      <c r="F5" s="16"/>
      <c r="G5" s="17"/>
      <c r="H5" s="18"/>
    </row>
    <row r="6" spans="1:8" ht="12.75">
      <c r="A6" s="7" t="s">
        <v>5</v>
      </c>
      <c r="B6" s="8" t="s">
        <v>4</v>
      </c>
      <c r="C6" s="19">
        <v>10019</v>
      </c>
      <c r="D6" s="8"/>
      <c r="E6" s="8" t="s">
        <v>6</v>
      </c>
      <c r="F6" s="8" t="s">
        <v>4</v>
      </c>
      <c r="G6" s="20">
        <f>VLOOKUP(C6,'[1]EMPLOYEE MASTER'!B5:AB26,26,FALSE)</f>
        <v>37316</v>
      </c>
      <c r="H6" s="9"/>
    </row>
    <row r="7" spans="1:8" ht="12.75">
      <c r="A7" s="21" t="s">
        <v>7</v>
      </c>
      <c r="B7" s="22" t="s">
        <v>4</v>
      </c>
      <c r="C7" s="22" t="str">
        <f>VLOOKUP($C$6,'[1]SALARY SHEET'!$B$5:$V$27,2,FALSE)</f>
        <v>W</v>
      </c>
      <c r="D7" s="22"/>
      <c r="E7" s="22" t="s">
        <v>8</v>
      </c>
      <c r="F7" s="23" t="s">
        <v>4</v>
      </c>
      <c r="G7" s="22" t="str">
        <f>VLOOKUP(C6,'[1]EMPLOYEE MASTER'!B5:AB26,25,FALSE)</f>
        <v>MH/xxxxx/117</v>
      </c>
      <c r="H7" s="24"/>
    </row>
    <row r="8" spans="1:8" ht="12.75">
      <c r="A8" s="21" t="s">
        <v>9</v>
      </c>
      <c r="B8" s="22" t="s">
        <v>4</v>
      </c>
      <c r="C8" s="25">
        <f>VLOOKUP($C$6,'[1]SALARY SHEET'!$B$5:$V$27,3,FALSE)</f>
        <v>31</v>
      </c>
      <c r="D8" s="22"/>
      <c r="E8" s="23" t="s">
        <v>10</v>
      </c>
      <c r="F8" s="23" t="s">
        <v>4</v>
      </c>
      <c r="G8" s="25">
        <f>VLOOKUP(C6,'[1]EMPLOYEE MASTER'!B5:AC26,28,FALSE)</f>
        <v>0</v>
      </c>
      <c r="H8" s="24"/>
    </row>
    <row r="9" spans="1:8" ht="12.75">
      <c r="A9" s="15"/>
      <c r="B9" s="16"/>
      <c r="C9" s="16"/>
      <c r="D9" s="16"/>
      <c r="E9" s="16"/>
      <c r="F9" s="16"/>
      <c r="G9" s="16"/>
      <c r="H9" s="26"/>
    </row>
    <row r="10" spans="1:8" ht="12.75">
      <c r="A10" s="27" t="s">
        <v>11</v>
      </c>
      <c r="B10" s="28"/>
      <c r="C10" s="28"/>
      <c r="D10" s="29" t="s">
        <v>12</v>
      </c>
      <c r="E10" s="28" t="s">
        <v>13</v>
      </c>
      <c r="F10" s="28"/>
      <c r="G10" s="28"/>
      <c r="H10" s="30" t="s">
        <v>12</v>
      </c>
    </row>
    <row r="11" spans="1:8" ht="12.75">
      <c r="A11" s="7" t="s">
        <v>14</v>
      </c>
      <c r="B11" s="8"/>
      <c r="C11" s="31"/>
      <c r="D11" s="32">
        <f>VLOOKUP($C$6,'[1]SALARY SHEET'!$B$5:$V$27,4,FALSE)</f>
        <v>11700</v>
      </c>
      <c r="E11" s="33" t="s">
        <v>15</v>
      </c>
      <c r="F11" s="8"/>
      <c r="G11" s="31"/>
      <c r="H11" s="34">
        <f>VLOOKUP($C$6,'[1]SALARY SHEET'!$B$5:$V$27,14,FALSE)</f>
        <v>1404</v>
      </c>
    </row>
    <row r="12" spans="1:8" ht="12.75">
      <c r="A12" s="21" t="s">
        <v>16</v>
      </c>
      <c r="B12" s="22"/>
      <c r="C12" s="35"/>
      <c r="D12" s="36">
        <f>VLOOKUP($C$6,'[1]SALARY SHEET'!$B$5:$V$27,5,FALSE)</f>
        <v>4244</v>
      </c>
      <c r="E12" s="37" t="s">
        <v>17</v>
      </c>
      <c r="F12" s="22"/>
      <c r="G12" s="35"/>
      <c r="H12" s="38">
        <f>VLOOKUP($C$6,'[1]SALARY SHEET'!$B$5:$V$27,15,FALSE)</f>
        <v>0</v>
      </c>
    </row>
    <row r="13" spans="1:8" ht="12.75">
      <c r="A13" s="21" t="s">
        <v>18</v>
      </c>
      <c r="B13" s="22"/>
      <c r="C13" s="35"/>
      <c r="D13" s="36">
        <f>VLOOKUP($C$6,'[1]SALARY SHEET'!$B$5:$V$27,6,FALSE)</f>
        <v>0</v>
      </c>
      <c r="E13" s="37" t="s">
        <v>19</v>
      </c>
      <c r="F13" s="22"/>
      <c r="G13" s="35"/>
      <c r="H13" s="38">
        <f>VLOOKUP($C$6,'[1]SALARY SHEET'!$B$5:$V$27,16,FALSE)</f>
        <v>200</v>
      </c>
    </row>
    <row r="14" spans="1:8" ht="12.75">
      <c r="A14" s="21" t="s">
        <v>20</v>
      </c>
      <c r="B14" s="22"/>
      <c r="C14" s="35"/>
      <c r="D14" s="36">
        <f>VLOOKUP($C$6,'[1]SALARY SHEET'!$B$5:$V$27,7,FALSE)</f>
        <v>800</v>
      </c>
      <c r="E14" s="37" t="s">
        <v>21</v>
      </c>
      <c r="F14" s="22"/>
      <c r="G14" s="35"/>
      <c r="H14" s="38">
        <f>VLOOKUP($C$6,'[1]SALARY SHEET'!$B$5:$V$27,17,FALSE)</f>
        <v>0</v>
      </c>
    </row>
    <row r="15" spans="1:8" ht="12.75">
      <c r="A15" s="21" t="s">
        <v>22</v>
      </c>
      <c r="B15" s="22"/>
      <c r="C15" s="35"/>
      <c r="D15" s="36">
        <f>VLOOKUP($C$6,'[1]SALARY SHEET'!$B$5:$V$27,8,FALSE)</f>
        <v>200</v>
      </c>
      <c r="E15" s="37" t="s">
        <v>23</v>
      </c>
      <c r="F15" s="22"/>
      <c r="G15" s="35"/>
      <c r="H15" s="38">
        <f>VLOOKUP($C$6,'[1]SALARY SHEET'!$B$5:$V$27,18,FALSE)</f>
        <v>0</v>
      </c>
    </row>
    <row r="16" spans="1:8" ht="12.75">
      <c r="A16" s="21" t="s">
        <v>24</v>
      </c>
      <c r="B16" s="22"/>
      <c r="C16" s="35"/>
      <c r="D16" s="36">
        <f>VLOOKUP($C$6,'[1]SALARY SHEET'!$B$5:$V$27,9,FALSE)</f>
        <v>1250</v>
      </c>
      <c r="E16" s="37" t="s">
        <v>25</v>
      </c>
      <c r="F16" s="22"/>
      <c r="G16" s="35"/>
      <c r="H16" s="38">
        <f>VLOOKUP($C$6,'[1]SALARY SHEET'!$B$5:$V$27,19,FALSE)</f>
        <v>0</v>
      </c>
    </row>
    <row r="17" spans="1:8" ht="12.75">
      <c r="A17" s="21" t="s">
        <v>26</v>
      </c>
      <c r="B17" s="22"/>
      <c r="C17" s="35"/>
      <c r="D17" s="36">
        <f>VLOOKUP($C$6,'[1]SALARY SHEET'!$B$5:$V$27,10,FALSE)</f>
        <v>0</v>
      </c>
      <c r="E17" s="37" t="s">
        <v>27</v>
      </c>
      <c r="F17" s="22"/>
      <c r="G17" s="35"/>
      <c r="H17" s="38">
        <f>VLOOKUP($C$6,'[1]SALARY SHEET'!$B$5:$V$27,20,FALSE)</f>
        <v>0</v>
      </c>
    </row>
    <row r="18" spans="1:8" ht="12.75">
      <c r="A18" s="21" t="s">
        <v>28</v>
      </c>
      <c r="B18" s="22"/>
      <c r="C18" s="35"/>
      <c r="D18" s="36">
        <f>VLOOKUP($C$6,'[1]SALARY SHEET'!$B$5:$V$27,11,FALSE)</f>
        <v>1500</v>
      </c>
      <c r="E18" s="37" t="s">
        <v>29</v>
      </c>
      <c r="F18" s="22"/>
      <c r="G18" s="35"/>
      <c r="H18" s="38">
        <f>VLOOKUP($C$6,'[1]SALARY SHEET'!$B$5:$V$27,21,FALSE)</f>
        <v>0</v>
      </c>
    </row>
    <row r="19" spans="1:8" ht="12.75">
      <c r="A19" s="21" t="s">
        <v>30</v>
      </c>
      <c r="B19" s="22"/>
      <c r="C19" s="35"/>
      <c r="D19" s="36">
        <f>VLOOKUP($C$6,'[1]SALARY SHEET'!$B$5:$V$27,12,FALSE)</f>
        <v>0</v>
      </c>
      <c r="E19" s="37" t="s">
        <v>31</v>
      </c>
      <c r="F19" s="22"/>
      <c r="G19" s="35"/>
      <c r="H19" s="38">
        <f>VLOOKUP($C$6,'[1]SALARY SHEET'!$B$5:$W$27,22,FALSE)</f>
        <v>0</v>
      </c>
    </row>
    <row r="20" spans="1:8" ht="12.75">
      <c r="A20" s="39" t="s">
        <v>32</v>
      </c>
      <c r="B20" s="40"/>
      <c r="C20" s="41"/>
      <c r="D20" s="42">
        <f>SUM(D11:D19)</f>
        <v>19694</v>
      </c>
      <c r="E20" s="43" t="s">
        <v>33</v>
      </c>
      <c r="F20" s="40"/>
      <c r="G20" s="41"/>
      <c r="H20" s="44">
        <f>SUM(H11:H19)</f>
        <v>1604</v>
      </c>
    </row>
    <row r="21" spans="1:8" ht="12.75">
      <c r="A21" s="7"/>
      <c r="B21" s="8"/>
      <c r="C21" s="8"/>
      <c r="D21" s="8"/>
      <c r="E21" s="8"/>
      <c r="F21" s="8"/>
      <c r="G21" s="8"/>
      <c r="H21" s="45"/>
    </row>
    <row r="22" spans="1:8" ht="13.5" thickBot="1">
      <c r="A22" s="46"/>
      <c r="B22" s="47"/>
      <c r="C22" s="47"/>
      <c r="D22" s="47"/>
      <c r="E22" s="47"/>
      <c r="F22" s="47"/>
      <c r="G22" s="48" t="s">
        <v>34</v>
      </c>
      <c r="H22" s="49">
        <f>D20-H20</f>
        <v>18090</v>
      </c>
    </row>
  </sheetData>
  <mergeCells count="5">
    <mergeCell ref="A1:H1"/>
    <mergeCell ref="A2:H2"/>
    <mergeCell ref="G4:H5"/>
    <mergeCell ref="A10:C10"/>
    <mergeCell ref="E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2011-05-20T07:10:05Z</dcterms:created>
  <dcterms:modified xsi:type="dcterms:W3CDTF">2011-05-20T07:10:21Z</dcterms:modified>
  <cp:category/>
  <cp:version/>
  <cp:contentType/>
  <cp:contentStatus/>
</cp:coreProperties>
</file>