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2" activeTab="2"/>
  </bookViews>
  <sheets>
    <sheet name="B.G GOSWAMI" sheetId="1" r:id="rId1"/>
    <sheet name="16B " sheetId="2" r:id="rId2"/>
    <sheet name="English Version" sheetId="3" r:id="rId3"/>
    <sheet name="16" sheetId="4" r:id="rId4"/>
    <sheet name="TAX RATE" sheetId="5" r:id="rId5"/>
  </sheets>
  <definedNames/>
  <calcPr fullCalcOnLoad="1"/>
</workbook>
</file>

<file path=xl/sharedStrings.xml><?xml version="1.0" encoding="utf-8"?>
<sst xmlns="http://schemas.openxmlformats.org/spreadsheetml/2006/main" count="431" uniqueCount="187">
  <si>
    <t>NAME</t>
  </si>
  <si>
    <t>ADDRESS</t>
  </si>
  <si>
    <t>GENTS / LEDIS</t>
  </si>
  <si>
    <t>(4.1 to 4.5)</t>
  </si>
  <si>
    <t>(3-5)</t>
  </si>
  <si>
    <t>u/s. upto Rs. 1,10,000</t>
  </si>
  <si>
    <t>(Max. Rs. 24000)</t>
  </si>
  <si>
    <t>u/s 80 (G) (rilif fund)</t>
  </si>
  <si>
    <t>(7.1 to 7.12)</t>
  </si>
  <si>
    <t>(6-7)</t>
  </si>
  <si>
    <t>TO</t>
  </si>
  <si>
    <t>%</t>
  </si>
  <si>
    <t>T.D.S.</t>
  </si>
  <si>
    <t>(13 to 16)</t>
  </si>
  <si>
    <r>
      <t>kul</t>
    </r>
    <r>
      <rPr>
        <b/>
        <sz val="10"/>
        <rFont val="Arial"/>
        <family val="0"/>
      </rPr>
      <t xml:space="preserve"> </t>
    </r>
  </si>
  <si>
    <t>PAN NUMBER</t>
  </si>
  <si>
    <t>T.D.S</t>
  </si>
  <si>
    <t xml:space="preserve">If any query or correction then </t>
  </si>
  <si>
    <t>jitendra.teo@gmail.com</t>
  </si>
  <si>
    <t>Email -</t>
  </si>
  <si>
    <t>Mobile</t>
  </si>
  <si>
    <t xml:space="preserve">                     contact me </t>
  </si>
  <si>
    <t>Jitendra A. Patel,  Gozaria</t>
  </si>
  <si>
    <t>PATEL JITENDRAKUMAR AMRUTLAL</t>
  </si>
  <si>
    <t>AGDPP3561E</t>
  </si>
  <si>
    <t>Gross Annual Income/Salary</t>
  </si>
  <si>
    <t>Other Income/Allowlance</t>
  </si>
  <si>
    <t>Total Income</t>
  </si>
  <si>
    <t>Less : Deducted Income/Allowances</t>
  </si>
  <si>
    <t>Proffesion  Tax</t>
  </si>
  <si>
    <t>Medical Insurance Premium u/s 80D</t>
  </si>
  <si>
    <t>TOTAL</t>
  </si>
  <si>
    <t>Toal Taxable Income</t>
  </si>
  <si>
    <t>Deduction</t>
  </si>
  <si>
    <t>LIC Premium u/s 80C</t>
  </si>
  <si>
    <t>General Provident Fund u/s 80C</t>
  </si>
  <si>
    <t>Postal life insurance</t>
  </si>
  <si>
    <t>National Saving Certificates (NSC) u/s 80C</t>
  </si>
  <si>
    <t>Accrued Interest on NSC u/s 80C</t>
  </si>
  <si>
    <t>Group Insurance</t>
  </si>
  <si>
    <t>Public Provident Fund u/s 80C</t>
  </si>
  <si>
    <t>State Government Insurance</t>
  </si>
  <si>
    <t>Education Fees</t>
  </si>
  <si>
    <t>Filled Amount Of   Home Loan</t>
  </si>
  <si>
    <t>Infa. Structure Bond/Tax Savings Bond</t>
  </si>
  <si>
    <t>Less</t>
  </si>
  <si>
    <t>Calculation Of Income Tax On Total Taxable Income</t>
  </si>
  <si>
    <t>Tax On Total Income</t>
  </si>
  <si>
    <t>Education Cess</t>
  </si>
  <si>
    <t>@</t>
  </si>
  <si>
    <t>Total Tax</t>
  </si>
  <si>
    <t>Less :</t>
  </si>
  <si>
    <t>Tax Deducted at Source            November</t>
  </si>
  <si>
    <t>Tax Deducted at Source            December</t>
  </si>
  <si>
    <t>Tax Deducted at Source            January</t>
  </si>
  <si>
    <t>Tax Deducted at Source            February</t>
  </si>
  <si>
    <t xml:space="preserve">Total </t>
  </si>
  <si>
    <t>Net Tax Payable</t>
  </si>
  <si>
    <t>Calculation Of Income Tax</t>
  </si>
  <si>
    <t>Refund</t>
  </si>
  <si>
    <t>G</t>
  </si>
  <si>
    <t>New Tax Rates for Financial Year 2009-10, Assessment Year 2010-11</t>
  </si>
  <si>
    <t>Male below 65 Years of Age</t>
  </si>
  <si>
    <t xml:space="preserve">Up to Rs 1,60,000 </t>
  </si>
  <si>
    <t>NIL</t>
  </si>
  <si>
    <t xml:space="preserve">Rs 1,60,001 to Rs 3,00,000 </t>
  </si>
  <si>
    <t>10% of the amount by which total income exceeds Rs 1,60,000</t>
  </si>
  <si>
    <t xml:space="preserve">Rs 3,00,001 to Rs 5,00,000 </t>
  </si>
  <si>
    <t>Rs 14,000 plus 20% of the amount by which total income exceeds Rs 3,00,000</t>
  </si>
  <si>
    <t xml:space="preserve">Rs 5,00,000 and above </t>
  </si>
  <si>
    <t>Rs 54,000 plus 30% of the amount by which total income exceeds Rs 5,00,000</t>
  </si>
  <si>
    <t xml:space="preserve">Women </t>
  </si>
  <si>
    <t xml:space="preserve">Up to Rs 1,90,000 </t>
  </si>
  <si>
    <t xml:space="preserve">Rs 1,90,001 to Rs 3,00,000 </t>
  </si>
  <si>
    <t>10 per cent</t>
  </si>
  <si>
    <t>20 per cent</t>
  </si>
  <si>
    <t>30 per cent</t>
  </si>
  <si>
    <t xml:space="preserve">Senior Citizens </t>
  </si>
  <si>
    <t xml:space="preserve">Up to Rs 2,40,000 </t>
  </si>
  <si>
    <t xml:space="preserve">Rs 2,40,001 to Rs 3,00,000 </t>
  </si>
  <si>
    <t>Total Taxable Income</t>
  </si>
  <si>
    <t xml:space="preserve">                        For the Financial Year  2009-10/ Assessment Year 2010/11</t>
  </si>
  <si>
    <t>FORM NO. 16</t>
  </si>
  <si>
    <t>[See rule 31(1)(a)]</t>
  </si>
  <si>
    <t>Certificate under section 203 of the Income-tax Act, 1961 for tax deducted at source from income chargeable under the head “Salaries”</t>
  </si>
  <si>
    <t>Name and address of the Employer</t>
  </si>
  <si>
    <t>Name and designation of the Employee</t>
  </si>
  <si>
    <t>PAN/GIR NO.</t>
  </si>
  <si>
    <t>TAN</t>
  </si>
  <si>
    <t>Period</t>
  </si>
  <si>
    <t>Assessment year</t>
  </si>
  <si>
    <t>From</t>
  </si>
  <si>
    <t>To</t>
  </si>
  <si>
    <t>DETAILS OF SALARY PAID AND ANY OTHER INCOME AND TAX DEDUCTED</t>
  </si>
  <si>
    <t>Rs.</t>
  </si>
  <si>
    <t>Gross salary</t>
  </si>
  <si>
    <t>(a)</t>
  </si>
  <si>
    <t>Salary as per provisions contained in sec. 17(1)</t>
  </si>
  <si>
    <t>(b)</t>
  </si>
  <si>
    <t>Value of perquisities u/s 17(2) (as per Form No. 12BA, wherever applicable)</t>
  </si>
  <si>
    <t>(c)</t>
  </si>
  <si>
    <t>Profits in lieu of salary under section 17(3) (as per Form No. 12BA, wherever applicable)</t>
  </si>
  <si>
    <t>(d)</t>
  </si>
  <si>
    <t>Total</t>
  </si>
  <si>
    <t>Less : Allowance to the extent exempt   under section 10</t>
  </si>
  <si>
    <t xml:space="preserve">        </t>
  </si>
  <si>
    <t>Balance (1-2)</t>
  </si>
  <si>
    <t>Deductions :</t>
  </si>
  <si>
    <t xml:space="preserve">Entertainment  allowance : </t>
  </si>
  <si>
    <t xml:space="preserve">Tax on  Employment       :  </t>
  </si>
  <si>
    <t>Aggregate of 4(a) and (b)</t>
  </si>
  <si>
    <t>Income chargeable under the head ‘Salaries’ (3-5)</t>
  </si>
  <si>
    <t xml:space="preserve">Add : Any other income reported by  the employee   </t>
  </si>
  <si>
    <t>Gross total income (6+7)</t>
  </si>
  <si>
    <t>Deductions under Chapter VIA</t>
  </si>
  <si>
    <t>Gross amount</t>
  </si>
  <si>
    <t>Deductible amount</t>
  </si>
  <si>
    <t>(A) sections 80C, 80CCC and 80CCD</t>
  </si>
  <si>
    <t>(a) section 80C</t>
  </si>
  <si>
    <t>(b) section 80CCC</t>
  </si>
  <si>
    <t>(c) section 80CCD</t>
  </si>
  <si>
    <t>Total :</t>
  </si>
  <si>
    <t>Note  : 1.  aggregate amount deductible under section 80C shall not exceed one lakh rupees</t>
  </si>
  <si>
    <t xml:space="preserve">          2.  aggregate amount deductible under the three sections, i.e., 80C, 80CCC and 80CCD, shall not exceed one lakh rupees</t>
  </si>
  <si>
    <t>(B) other sections (for e.g., 80E, 80G etc.) under Chapter VIA</t>
  </si>
  <si>
    <t>Qualifying amount</t>
  </si>
  <si>
    <t xml:space="preserve">(a) section  </t>
  </si>
  <si>
    <t>(b) section</t>
  </si>
  <si>
    <t>(c) section</t>
  </si>
  <si>
    <t>(d) section</t>
  </si>
  <si>
    <t>(e) section</t>
  </si>
  <si>
    <t>Aggregate of deductible amounts under Chapter VI-A</t>
  </si>
  <si>
    <t>Total income (8-10)</t>
  </si>
  <si>
    <t>Tax on total income</t>
  </si>
  <si>
    <t>Surcharge (on tax computed at S. No. 12)</t>
  </si>
  <si>
    <t>Education Cess (on tax at S. No. 12 and surcharge at S. No. 13)</t>
  </si>
  <si>
    <t>Tax payable (12+13+14)</t>
  </si>
  <si>
    <t>Relief under section 89 (attach details)</t>
  </si>
  <si>
    <t>Tax payable (15-16)</t>
  </si>
  <si>
    <t>Less : (a) Tax deducted at source u/s 192(1)</t>
  </si>
  <si>
    <t xml:space="preserve">          (b) Tax paid by the employer on behalf of the employee u/s 192 (1A) on perquisites u/s 17(2)</t>
  </si>
  <si>
    <t>Tax payable/refundable (17-18)</t>
  </si>
  <si>
    <t>DETAILS OF TAX DEDUCTED AND DEPOSITED INTO CENTRAL GOVERNMENT ACCOUNT</t>
  </si>
  <si>
    <t>S. No.</t>
  </si>
  <si>
    <t xml:space="preserve">TDS </t>
  </si>
  <si>
    <t>Surcharge</t>
  </si>
  <si>
    <t>Education Cess Rs.</t>
  </si>
  <si>
    <t>Total tax deposited Rs.</t>
  </si>
  <si>
    <t>Cheque/DD No. (if any)</t>
  </si>
  <si>
    <t>BSR Code of Bank branch</t>
  </si>
  <si>
    <t>Date of which tax deposited (dd/mm/yy)</t>
  </si>
  <si>
    <t xml:space="preserve"> Signature of the person responsible for deduction of tax</t>
  </si>
  <si>
    <t xml:space="preserve">Date: 10.4.2008.                                                         </t>
  </si>
  <si>
    <t xml:space="preserve">Date:                                                  </t>
  </si>
  <si>
    <t xml:space="preserve"> Full Name: </t>
  </si>
  <si>
    <t xml:space="preserve"> Designation: </t>
  </si>
  <si>
    <t>TAN NUMBER</t>
  </si>
  <si>
    <t>DESIGNATATION</t>
  </si>
  <si>
    <t>ASST.TEACHER</t>
  </si>
  <si>
    <t>Home Rent Paid</t>
  </si>
  <si>
    <t>Proffesion Tax</t>
  </si>
  <si>
    <t>80D (Mediclaim)</t>
  </si>
  <si>
    <t>80G(Rilif Fund)</t>
  </si>
  <si>
    <t>u/s 24(Home Loan interest)</t>
  </si>
  <si>
    <t>Home Loan Interest u/s 24</t>
  </si>
  <si>
    <t>2010-11</t>
  </si>
  <si>
    <t>Smt.M.K.Patel High School&amp;Smt A.S.J.Patel H.S.School,Gozaria.</t>
  </si>
  <si>
    <r>
      <t>TDS Circle where Annual Return/Statement under section 206 is to be filed</t>
    </r>
    <r>
      <rPr>
        <b/>
        <sz val="10"/>
        <rFont val="Arial"/>
        <family val="2"/>
      </rPr>
      <t xml:space="preserve"> Mehsana</t>
    </r>
  </si>
  <si>
    <r>
      <t xml:space="preserve">Place </t>
    </r>
    <r>
      <rPr>
        <b/>
        <sz val="10"/>
        <rFont val="Arial"/>
        <family val="2"/>
      </rPr>
      <t>:Gozaria</t>
    </r>
  </si>
  <si>
    <t xml:space="preserve">I </t>
  </si>
  <si>
    <t>AMRUTLAL</t>
  </si>
  <si>
    <t xml:space="preserve">Father Name </t>
  </si>
  <si>
    <t xml:space="preserve">in words </t>
  </si>
  <si>
    <t xml:space="preserve">        son/daughter of </t>
  </si>
  <si>
    <t xml:space="preserve">working in the capacity of  </t>
  </si>
  <si>
    <t xml:space="preserve">do hereby certify that a sum of Rupess </t>
  </si>
  <si>
    <t xml:space="preserve">has been deducted at source and paid to the credit of the Central Government, I further certify that the information </t>
  </si>
  <si>
    <t>given above is true and correct based on the books of account, documents and other available records</t>
  </si>
  <si>
    <t>Other Income/Allowlance(Paper Assessment)</t>
  </si>
  <si>
    <t>Bank interest</t>
  </si>
  <si>
    <t xml:space="preserve">Date:   ___/03/2010                                               </t>
  </si>
  <si>
    <t>JITENDRAKUMAR AMRUTLAL PATEL</t>
  </si>
  <si>
    <t xml:space="preserve">AMRUTLAL </t>
  </si>
  <si>
    <t>PRINCIPAL</t>
  </si>
  <si>
    <t>GOSWAMI BHAGAWANBHARTI GANESHBHARTI</t>
  </si>
  <si>
    <t>Tax on  Employment       :  PROFESSION TAX</t>
  </si>
  <si>
    <t>Entertainment  allowance : (Home Rent Paid)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</si>
</sst>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4">
    <font>
      <sz val="10"/>
      <name val="Arial"/>
      <family val="0"/>
    </font>
    <font>
      <sz val="10"/>
      <name val="Gujrati Saral-3"/>
      <family val="0"/>
    </font>
    <font>
      <sz val="8"/>
      <name val="Arial"/>
      <family val="0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0"/>
    </font>
    <font>
      <b/>
      <sz val="10"/>
      <name val="Gujrati Saral-3"/>
      <family val="0"/>
    </font>
    <font>
      <b/>
      <sz val="10"/>
      <color indexed="10"/>
      <name val="Arial"/>
      <family val="0"/>
    </font>
    <font>
      <b/>
      <sz val="12"/>
      <name val="Gujrati Saral-3"/>
      <family val="0"/>
    </font>
    <font>
      <b/>
      <sz val="12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0"/>
      <color indexed="9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0"/>
    </font>
    <font>
      <sz val="14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color indexed="8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b/>
      <u val="single"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2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/>
    </xf>
    <xf numFmtId="0" fontId="23" fillId="0" borderId="0" xfId="0" applyFont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Fill="1" applyBorder="1" applyAlignment="1" applyProtection="1">
      <alignment horizontal="left"/>
      <protection locked="0"/>
    </xf>
    <xf numFmtId="0" fontId="4" fillId="0" borderId="9" xfId="0" applyFont="1" applyBorder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0" fillId="0" borderId="9" xfId="0" applyFont="1" applyBorder="1" applyAlignment="1">
      <alignment horizontal="right"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6" fillId="0" borderId="0" xfId="0" applyFont="1" applyBorder="1" applyAlignment="1" applyProtection="1">
      <alignment horizontal="center"/>
      <protection hidden="1"/>
    </xf>
    <xf numFmtId="0" fontId="29" fillId="0" borderId="0" xfId="0" applyNumberFormat="1" applyFont="1" applyBorder="1" applyAlignment="1">
      <alignment horizontal="left" vertical="center"/>
    </xf>
    <xf numFmtId="0" fontId="3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14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1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right"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9" xfId="0" applyFont="1" applyBorder="1" applyAlignment="1" applyProtection="1">
      <alignment horizontal="right"/>
      <protection hidden="1"/>
    </xf>
    <xf numFmtId="0" fontId="4" fillId="0" borderId="9" xfId="0" applyFont="1" applyBorder="1" applyAlignment="1" applyProtection="1">
      <alignment horizontal="right"/>
      <protection hidden="1"/>
    </xf>
    <xf numFmtId="0" fontId="0" fillId="0" borderId="6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left" vertical="center"/>
      <protection hidden="1"/>
    </xf>
    <xf numFmtId="0" fontId="21" fillId="0" borderId="0" xfId="0" applyNumberFormat="1" applyFont="1" applyBorder="1" applyAlignment="1" applyProtection="1">
      <alignment horizontal="left" vertical="center"/>
      <protection hidden="1"/>
    </xf>
    <xf numFmtId="0" fontId="27" fillId="0" borderId="0" xfId="0" applyNumberFormat="1" applyFont="1" applyBorder="1" applyAlignment="1" applyProtection="1">
      <alignment horizontal="left" vertical="center"/>
      <protection hidden="1"/>
    </xf>
    <xf numFmtId="0" fontId="27" fillId="0" borderId="0" xfId="0" applyFont="1" applyAlignment="1" applyProtection="1">
      <alignment/>
      <protection hidden="1"/>
    </xf>
    <xf numFmtId="0" fontId="4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justify"/>
      <protection hidden="1"/>
    </xf>
    <xf numFmtId="0" fontId="30" fillId="0" borderId="0" xfId="0" applyNumberFormat="1" applyFont="1" applyBorder="1" applyAlignment="1" applyProtection="1">
      <alignment horizontal="left" vertical="center"/>
      <protection hidden="1"/>
    </xf>
    <xf numFmtId="1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32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locked="0"/>
    </xf>
    <xf numFmtId="0" fontId="4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justify"/>
    </xf>
    <xf numFmtId="0" fontId="0" fillId="0" borderId="8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0" xfId="0" applyFont="1" applyBorder="1" applyAlignment="1" applyProtection="1">
      <alignment/>
      <protection hidden="1"/>
    </xf>
    <xf numFmtId="0" fontId="17" fillId="0" borderId="0" xfId="0" applyFont="1" applyAlignment="1">
      <alignment/>
    </xf>
    <xf numFmtId="0" fontId="14" fillId="0" borderId="0" xfId="0" applyFont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hidden="1"/>
    </xf>
    <xf numFmtId="0" fontId="12" fillId="0" borderId="0" xfId="2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hidden="1"/>
    </xf>
    <xf numFmtId="0" fontId="15" fillId="0" borderId="15" xfId="0" applyFont="1" applyFill="1" applyBorder="1" applyAlignment="1" applyProtection="1">
      <alignment horizontal="left"/>
      <protection hidden="1"/>
    </xf>
    <xf numFmtId="0" fontId="15" fillId="0" borderId="11" xfId="0" applyFont="1" applyFill="1" applyBorder="1" applyAlignment="1" applyProtection="1">
      <alignment horizontal="left"/>
      <protection hidden="1"/>
    </xf>
    <xf numFmtId="0" fontId="19" fillId="4" borderId="0" xfId="0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15" xfId="0" applyBorder="1" applyAlignment="1">
      <alignment horizontal="justify"/>
    </xf>
    <xf numFmtId="0" fontId="0" fillId="0" borderId="16" xfId="0" applyBorder="1" applyAlignment="1">
      <alignment horizontal="justify"/>
    </xf>
    <xf numFmtId="0" fontId="0" fillId="0" borderId="6" xfId="0" applyBorder="1" applyAlignment="1">
      <alignment horizontal="justify"/>
    </xf>
    <xf numFmtId="0" fontId="0" fillId="0" borderId="7" xfId="0" applyBorder="1" applyAlignment="1">
      <alignment horizontal="justify"/>
    </xf>
    <xf numFmtId="0" fontId="0" fillId="0" borderId="15" xfId="0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0" xfId="0" applyAlignment="1">
      <alignment horizontal="justify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0" fillId="0" borderId="0" xfId="0" applyAlignment="1">
      <alignment horizontal="center"/>
    </xf>
    <xf numFmtId="0" fontId="10" fillId="0" borderId="2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28" xfId="0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24" fillId="0" borderId="3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32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1" fontId="4" fillId="0" borderId="9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9" xfId="0" applyBorder="1" applyAlignment="1">
      <alignment horizontal="justify"/>
    </xf>
    <xf numFmtId="0" fontId="24" fillId="0" borderId="9" xfId="0" applyFont="1" applyBorder="1" applyAlignment="1">
      <alignment horizontal="justify"/>
    </xf>
    <xf numFmtId="1" fontId="4" fillId="0" borderId="10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9" xfId="0" applyFont="1" applyBorder="1" applyAlignment="1">
      <alignment horizontal="center"/>
    </xf>
    <xf numFmtId="0" fontId="29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4" fillId="0" borderId="0" xfId="0" applyFont="1" applyAlignment="1">
      <alignment/>
    </xf>
    <xf numFmtId="0" fontId="29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justify"/>
      <protection hidden="1"/>
    </xf>
    <xf numFmtId="0" fontId="0" fillId="0" borderId="8" xfId="0" applyBorder="1" applyAlignment="1" applyProtection="1">
      <alignment horizontal="justify"/>
      <protection hidden="1"/>
    </xf>
    <xf numFmtId="0" fontId="0" fillId="0" borderId="12" xfId="0" applyBorder="1" applyAlignment="1" applyProtection="1">
      <alignment horizontal="justify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justify"/>
      <protection hidden="1"/>
    </xf>
    <xf numFmtId="0" fontId="0" fillId="0" borderId="0" xfId="0" applyBorder="1" applyAlignment="1" applyProtection="1">
      <alignment horizontal="justify"/>
      <protection hidden="1"/>
    </xf>
    <xf numFmtId="0" fontId="0" fillId="0" borderId="15" xfId="0" applyBorder="1" applyAlignment="1" applyProtection="1">
      <alignment horizontal="justify"/>
      <protection hidden="1"/>
    </xf>
    <xf numFmtId="0" fontId="0" fillId="0" borderId="16" xfId="0" applyBorder="1" applyAlignment="1" applyProtection="1">
      <alignment horizontal="justify"/>
      <protection hidden="1"/>
    </xf>
    <xf numFmtId="0" fontId="0" fillId="0" borderId="6" xfId="0" applyBorder="1" applyAlignment="1" applyProtection="1">
      <alignment horizontal="justify"/>
      <protection hidden="1"/>
    </xf>
    <xf numFmtId="0" fontId="0" fillId="0" borderId="7" xfId="0" applyBorder="1" applyAlignment="1" applyProtection="1">
      <alignment horizontal="justify"/>
      <protection hidden="1"/>
    </xf>
    <xf numFmtId="0" fontId="0" fillId="0" borderId="15" xfId="0" applyBorder="1" applyAlignment="1" applyProtection="1">
      <alignment horizontal="center"/>
      <protection hidden="1"/>
    </xf>
    <xf numFmtId="17" fontId="4" fillId="0" borderId="10" xfId="0" applyNumberFormat="1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15" fontId="4" fillId="0" borderId="10" xfId="0" applyNumberFormat="1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17" xfId="0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right"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 horizontal="right"/>
      <protection hidden="1"/>
    </xf>
    <xf numFmtId="0" fontId="0" fillId="0" borderId="9" xfId="0" applyBorder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right"/>
      <protection hidden="1"/>
    </xf>
    <xf numFmtId="0" fontId="0" fillId="0" borderId="9" xfId="0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justify"/>
      <protection hidden="1"/>
    </xf>
    <xf numFmtId="0" fontId="0" fillId="0" borderId="22" xfId="0" applyFont="1" applyBorder="1" applyAlignment="1" applyProtection="1">
      <alignment horizontal="right"/>
      <protection hidden="1"/>
    </xf>
    <xf numFmtId="0" fontId="0" fillId="0" borderId="23" xfId="0" applyFont="1" applyBorder="1" applyAlignment="1" applyProtection="1">
      <alignment horizontal="right"/>
      <protection hidden="1"/>
    </xf>
    <xf numFmtId="0" fontId="0" fillId="0" borderId="24" xfId="0" applyFont="1" applyBorder="1" applyAlignment="1" applyProtection="1">
      <alignment horizontal="right"/>
      <protection hidden="1"/>
    </xf>
    <xf numFmtId="0" fontId="0" fillId="0" borderId="25" xfId="0" applyFont="1" applyBorder="1" applyAlignment="1" applyProtection="1">
      <alignment horizontal="right"/>
      <protection hidden="1"/>
    </xf>
    <xf numFmtId="0" fontId="0" fillId="0" borderId="26" xfId="0" applyFont="1" applyBorder="1" applyAlignment="1" applyProtection="1">
      <alignment horizontal="right"/>
      <protection hidden="1"/>
    </xf>
    <xf numFmtId="0" fontId="0" fillId="0" borderId="27" xfId="0" applyFont="1" applyBorder="1" applyAlignment="1" applyProtection="1">
      <alignment horizontal="right"/>
      <protection hidden="1"/>
    </xf>
    <xf numFmtId="0" fontId="4" fillId="0" borderId="9" xfId="0" applyFont="1" applyBorder="1" applyAlignment="1" applyProtection="1">
      <alignment horizontal="right"/>
      <protection hidden="1"/>
    </xf>
    <xf numFmtId="0" fontId="0" fillId="0" borderId="28" xfId="0" applyFont="1" applyBorder="1" applyAlignment="1" applyProtection="1">
      <alignment horizontal="right"/>
      <protection hidden="1"/>
    </xf>
    <xf numFmtId="0" fontId="4" fillId="0" borderId="17" xfId="0" applyFont="1" applyBorder="1" applyAlignment="1" applyProtection="1">
      <alignment horizontal="right"/>
      <protection hidden="1"/>
    </xf>
    <xf numFmtId="0" fontId="4" fillId="0" borderId="18" xfId="0" applyFont="1" applyBorder="1" applyAlignment="1" applyProtection="1">
      <alignment horizontal="right"/>
      <protection hidden="1"/>
    </xf>
    <xf numFmtId="0" fontId="4" fillId="0" borderId="19" xfId="0" applyFont="1" applyBorder="1" applyAlignment="1" applyProtection="1">
      <alignment horizontal="right"/>
      <protection hidden="1"/>
    </xf>
    <xf numFmtId="0" fontId="4" fillId="0" borderId="12" xfId="0" applyFont="1" applyBorder="1" applyAlignment="1" applyProtection="1">
      <alignment horizontal="right"/>
      <protection hidden="1"/>
    </xf>
    <xf numFmtId="0" fontId="4" fillId="0" borderId="24" xfId="0" applyFont="1" applyBorder="1" applyAlignment="1" applyProtection="1">
      <alignment horizontal="right"/>
      <protection hidden="1"/>
    </xf>
    <xf numFmtId="0" fontId="4" fillId="0" borderId="25" xfId="0" applyFont="1" applyBorder="1" applyAlignment="1" applyProtection="1">
      <alignment horizontal="right"/>
      <protection hidden="1"/>
    </xf>
    <xf numFmtId="0" fontId="4" fillId="0" borderId="26" xfId="0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0" fillId="0" borderId="27" xfId="0" applyFont="1" applyBorder="1" applyAlignment="1" applyProtection="1">
      <alignment horizontal="right"/>
      <protection hidden="1"/>
    </xf>
    <xf numFmtId="0" fontId="4" fillId="0" borderId="27" xfId="0" applyFont="1" applyBorder="1" applyAlignment="1" applyProtection="1">
      <alignment horizontal="right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30" xfId="0" applyFont="1" applyBorder="1" applyAlignment="1" applyProtection="1">
      <alignment horizontal="center"/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25" fillId="0" borderId="10" xfId="0" applyFont="1" applyBorder="1" applyAlignment="1" applyProtection="1">
      <alignment horizontal="center"/>
      <protection hidden="1"/>
    </xf>
    <xf numFmtId="0" fontId="25" fillId="0" borderId="8" xfId="0" applyFont="1" applyBorder="1" applyAlignment="1" applyProtection="1">
      <alignment horizontal="center"/>
      <protection hidden="1"/>
    </xf>
    <xf numFmtId="0" fontId="25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right"/>
      <protection hidden="1"/>
    </xf>
    <xf numFmtId="0" fontId="4" fillId="0" borderId="8" xfId="0" applyFont="1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8" xfId="0" applyBorder="1" applyAlignment="1" applyProtection="1">
      <alignment horizontal="right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5" xfId="0" applyBorder="1" applyAlignment="1" applyProtection="1">
      <alignment horizontal="right"/>
      <protection hidden="1"/>
    </xf>
    <xf numFmtId="0" fontId="4" fillId="0" borderId="28" xfId="0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right"/>
      <protection hidden="1"/>
    </xf>
    <xf numFmtId="0" fontId="4" fillId="0" borderId="5" xfId="0" applyFont="1" applyBorder="1" applyAlignment="1" applyProtection="1">
      <alignment horizontal="right"/>
      <protection hidden="1"/>
    </xf>
    <xf numFmtId="0" fontId="24" fillId="0" borderId="3" xfId="0" applyFont="1" applyBorder="1" applyAlignment="1" applyProtection="1">
      <alignment horizontal="left"/>
      <protection hidden="1"/>
    </xf>
    <xf numFmtId="0" fontId="24" fillId="0" borderId="4" xfId="0" applyFont="1" applyBorder="1" applyAlignment="1" applyProtection="1">
      <alignment horizontal="left"/>
      <protection hidden="1"/>
    </xf>
    <xf numFmtId="0" fontId="24" fillId="0" borderId="5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15" xfId="0" applyFont="1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8" xfId="0" applyBorder="1" applyAlignment="1" applyProtection="1">
      <alignment horizontal="left"/>
      <protection hidden="1"/>
    </xf>
    <xf numFmtId="0" fontId="4" fillId="0" borderId="8" xfId="0" applyFont="1" applyBorder="1" applyAlignment="1" applyProtection="1">
      <alignment horizontal="left"/>
      <protection hidden="1"/>
    </xf>
    <xf numFmtId="0" fontId="4" fillId="0" borderId="12" xfId="0" applyFont="1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right"/>
      <protection hidden="1"/>
    </xf>
    <xf numFmtId="0" fontId="0" fillId="0" borderId="5" xfId="0" applyBorder="1" applyAlignment="1" applyProtection="1">
      <alignment horizontal="right"/>
      <protection hidden="1"/>
    </xf>
    <xf numFmtId="1" fontId="4" fillId="0" borderId="9" xfId="0" applyNumberFormat="1" applyFont="1" applyBorder="1" applyAlignment="1" applyProtection="1">
      <alignment horizontal="right"/>
      <protection hidden="1"/>
    </xf>
    <xf numFmtId="1" fontId="4" fillId="0" borderId="16" xfId="0" applyNumberFormat="1" applyFont="1" applyBorder="1" applyAlignment="1" applyProtection="1">
      <alignment horizontal="right"/>
      <protection hidden="1"/>
    </xf>
    <xf numFmtId="0" fontId="4" fillId="0" borderId="6" xfId="0" applyFont="1" applyBorder="1" applyAlignment="1" applyProtection="1">
      <alignment horizontal="right"/>
      <protection hidden="1"/>
    </xf>
    <xf numFmtId="0" fontId="4" fillId="0" borderId="7" xfId="0" applyFont="1" applyBorder="1" applyAlignment="1" applyProtection="1">
      <alignment horizontal="right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9" xfId="0" applyFont="1" applyBorder="1" applyAlignment="1" applyProtection="1">
      <alignment horizontal="right"/>
      <protection hidden="1"/>
    </xf>
    <xf numFmtId="0" fontId="0" fillId="0" borderId="9" xfId="0" applyBorder="1" applyAlignment="1" applyProtection="1">
      <alignment horizontal="justify"/>
      <protection hidden="1"/>
    </xf>
    <xf numFmtId="0" fontId="24" fillId="0" borderId="9" xfId="0" applyFont="1" applyBorder="1" applyAlignment="1" applyProtection="1">
      <alignment horizontal="justify"/>
      <protection hidden="1"/>
    </xf>
    <xf numFmtId="1" fontId="4" fillId="0" borderId="10" xfId="0" applyNumberFormat="1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9" xfId="0" applyFont="1" applyBorder="1" applyAlignment="1" applyProtection="1">
      <alignment horizontal="center"/>
      <protection hidden="1"/>
    </xf>
    <xf numFmtId="0" fontId="29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33" fillId="0" borderId="0" xfId="0" applyFont="1" applyAlignment="1" applyProtection="1">
      <alignment horizontal="left"/>
      <protection hidden="1"/>
    </xf>
    <xf numFmtId="0" fontId="25" fillId="0" borderId="0" xfId="0" applyFont="1" applyAlignment="1" applyProtection="1">
      <alignment/>
      <protection hidden="1"/>
    </xf>
    <xf numFmtId="0" fontId="30" fillId="0" borderId="0" xfId="0" applyNumberFormat="1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29" fillId="0" borderId="0" xfId="0" applyNumberFormat="1" applyFont="1" applyBorder="1" applyAlignment="1" applyProtection="1">
      <alignment horizontal="center" vertical="center"/>
      <protection hidden="1"/>
    </xf>
    <xf numFmtId="0" fontId="22" fillId="0" borderId="33" xfId="0" applyFont="1" applyBorder="1" applyAlignment="1">
      <alignment vertical="top" wrapText="1"/>
    </xf>
    <xf numFmtId="0" fontId="22" fillId="0" borderId="34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tendra.teo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itendra.teo@g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P72"/>
  <sheetViews>
    <sheetView workbookViewId="0" topLeftCell="A49">
      <selection activeCell="B57" sqref="B57:F57"/>
    </sheetView>
  </sheetViews>
  <sheetFormatPr defaultColWidth="9.140625" defaultRowHeight="12.75"/>
  <cols>
    <col min="1" max="1" width="8.8515625" style="4" customWidth="1"/>
    <col min="2" max="2" width="6.8515625" style="4" customWidth="1"/>
    <col min="3" max="3" width="13.00390625" style="4" customWidth="1"/>
    <col min="4" max="4" width="3.57421875" style="4" customWidth="1"/>
    <col min="5" max="5" width="8.421875" style="4" customWidth="1"/>
    <col min="6" max="6" width="7.7109375" style="4" customWidth="1"/>
    <col min="7" max="8" width="5.7109375" style="4" customWidth="1"/>
    <col min="9" max="9" width="1.421875" style="4" customWidth="1"/>
    <col min="10" max="10" width="12.00390625" style="4" customWidth="1"/>
    <col min="11" max="11" width="1.57421875" style="4" hidden="1" customWidth="1"/>
    <col min="12" max="12" width="12.28125" style="4" customWidth="1"/>
    <col min="13" max="13" width="0.5625" style="4" hidden="1" customWidth="1"/>
    <col min="14" max="14" width="12.28125" style="4" customWidth="1"/>
    <col min="15" max="15" width="0.2890625" style="4" customWidth="1"/>
    <col min="16" max="16384" width="9.140625" style="4" customWidth="1"/>
  </cols>
  <sheetData>
    <row r="1" spans="1:16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5.5">
      <c r="A2" s="19"/>
      <c r="B2" s="19"/>
      <c r="C2" s="19"/>
      <c r="D2" s="19"/>
      <c r="E2" s="47" t="s">
        <v>58</v>
      </c>
      <c r="F2" s="20"/>
      <c r="G2" s="20"/>
      <c r="H2" s="20"/>
      <c r="I2" s="20"/>
      <c r="J2" s="19"/>
      <c r="K2" s="19"/>
      <c r="L2" s="19"/>
      <c r="M2" s="19"/>
      <c r="N2" s="19"/>
      <c r="O2" s="19"/>
      <c r="P2" s="19"/>
    </row>
    <row r="3" spans="1:16" ht="12.75">
      <c r="A3" s="19"/>
      <c r="B3" s="19"/>
      <c r="C3" s="21"/>
      <c r="D3" s="21"/>
      <c r="E3" s="21"/>
      <c r="F3" s="21"/>
      <c r="G3" s="21"/>
      <c r="H3" s="21"/>
      <c r="I3" s="21"/>
      <c r="J3" s="21"/>
      <c r="K3" s="19"/>
      <c r="L3" s="19"/>
      <c r="M3" s="19"/>
      <c r="N3" s="19"/>
      <c r="O3" s="19"/>
      <c r="P3" s="19"/>
    </row>
    <row r="4" spans="1:16" ht="12.75">
      <c r="A4" s="19"/>
      <c r="B4" s="21" t="s">
        <v>81</v>
      </c>
      <c r="C4" s="21"/>
      <c r="D4" s="21"/>
      <c r="E4" s="21"/>
      <c r="F4" s="21"/>
      <c r="G4" s="21"/>
      <c r="H4" s="21"/>
      <c r="I4" s="21"/>
      <c r="J4" s="19"/>
      <c r="K4" s="19"/>
      <c r="L4" s="19"/>
      <c r="M4" s="19"/>
      <c r="N4" s="19"/>
      <c r="O4" s="19"/>
      <c r="P4" s="19"/>
    </row>
    <row r="5" spans="1:16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 t="s">
        <v>17</v>
      </c>
      <c r="L5" s="19"/>
      <c r="M5" s="19"/>
      <c r="N5" s="19"/>
      <c r="O5" s="19"/>
      <c r="P5" s="19"/>
    </row>
    <row r="6" spans="1:16" ht="12.75">
      <c r="A6" s="154" t="s">
        <v>0</v>
      </c>
      <c r="B6" s="154"/>
      <c r="C6" s="62" t="s">
        <v>23</v>
      </c>
      <c r="D6" s="62"/>
      <c r="E6" s="62"/>
      <c r="F6" s="62"/>
      <c r="G6" s="62"/>
      <c r="H6" s="62"/>
      <c r="J6" s="19"/>
      <c r="K6" s="19"/>
      <c r="L6" s="19" t="s">
        <v>21</v>
      </c>
      <c r="M6" s="19"/>
      <c r="N6" s="19"/>
      <c r="O6" s="19"/>
      <c r="P6" s="19"/>
    </row>
    <row r="7" spans="1:16" ht="12.75">
      <c r="A7" s="5" t="s">
        <v>1</v>
      </c>
      <c r="B7" s="5"/>
      <c r="C7" s="62" t="s">
        <v>166</v>
      </c>
      <c r="D7" s="62"/>
      <c r="E7" s="62"/>
      <c r="F7" s="62"/>
      <c r="G7" s="62"/>
      <c r="H7" s="62"/>
      <c r="J7" s="19"/>
      <c r="K7" s="19"/>
      <c r="L7" s="19" t="s">
        <v>22</v>
      </c>
      <c r="M7" s="19"/>
      <c r="N7" s="19"/>
      <c r="O7" s="19"/>
      <c r="P7" s="19"/>
    </row>
    <row r="8" spans="1:16" ht="12.75">
      <c r="A8" s="5" t="s">
        <v>15</v>
      </c>
      <c r="B8" s="5"/>
      <c r="C8" s="62" t="s">
        <v>24</v>
      </c>
      <c r="D8" s="62"/>
      <c r="E8" s="62"/>
      <c r="F8" s="62"/>
      <c r="G8" s="62"/>
      <c r="H8" s="62"/>
      <c r="I8" s="6"/>
      <c r="J8" s="22" t="s">
        <v>20</v>
      </c>
      <c r="K8" s="22"/>
      <c r="L8" s="155">
        <v>9725097366</v>
      </c>
      <c r="M8" s="155"/>
      <c r="N8" s="155"/>
      <c r="O8" s="22"/>
      <c r="P8" s="19"/>
    </row>
    <row r="9" spans="1:16" ht="12.75">
      <c r="A9" s="7" t="s">
        <v>156</v>
      </c>
      <c r="B9" s="7"/>
      <c r="C9" s="78">
        <v>1245</v>
      </c>
      <c r="D9" s="50"/>
      <c r="E9" s="50"/>
      <c r="F9" s="50"/>
      <c r="G9" s="50"/>
      <c r="H9" s="50"/>
      <c r="I9" s="6"/>
      <c r="J9" s="22" t="s">
        <v>19</v>
      </c>
      <c r="K9" s="22"/>
      <c r="L9" s="156" t="s">
        <v>18</v>
      </c>
      <c r="M9" s="157"/>
      <c r="N9" s="157"/>
      <c r="O9" s="157"/>
      <c r="P9" s="19"/>
    </row>
    <row r="10" spans="1:16" ht="12.75">
      <c r="A10" s="9" t="s">
        <v>157</v>
      </c>
      <c r="B10" s="10"/>
      <c r="C10" s="85" t="s">
        <v>158</v>
      </c>
      <c r="D10" s="10"/>
      <c r="E10" s="10"/>
      <c r="F10" s="10"/>
      <c r="G10" s="8"/>
      <c r="H10" s="8"/>
      <c r="I10" s="11"/>
      <c r="J10" s="23"/>
      <c r="K10" s="2"/>
      <c r="L10" s="2"/>
      <c r="M10" s="2"/>
      <c r="N10" s="2"/>
      <c r="O10" s="2"/>
      <c r="P10" s="19"/>
    </row>
    <row r="11" spans="1:16" ht="12.75">
      <c r="A11" s="86" t="s">
        <v>171</v>
      </c>
      <c r="B11" s="57"/>
      <c r="C11" s="57" t="s">
        <v>170</v>
      </c>
      <c r="D11" s="85"/>
      <c r="E11" s="10"/>
      <c r="F11" s="10"/>
      <c r="G11" s="8"/>
      <c r="H11" s="8"/>
      <c r="I11" s="11"/>
      <c r="J11" s="23"/>
      <c r="K11" s="2"/>
      <c r="L11" s="2"/>
      <c r="M11" s="2"/>
      <c r="N11" s="2"/>
      <c r="O11" s="2"/>
      <c r="P11" s="19"/>
    </row>
    <row r="12" spans="1:16" ht="13.5" thickBot="1">
      <c r="A12" s="12"/>
      <c r="B12" s="10"/>
      <c r="C12" s="10"/>
      <c r="D12" s="10"/>
      <c r="E12" s="13"/>
      <c r="F12" s="13"/>
      <c r="G12" s="3"/>
      <c r="H12" s="3"/>
      <c r="I12" s="14"/>
      <c r="J12" s="24"/>
      <c r="K12" s="1"/>
      <c r="L12" s="2"/>
      <c r="M12" s="2"/>
      <c r="N12" s="2"/>
      <c r="O12" s="2"/>
      <c r="P12" s="19"/>
    </row>
    <row r="13" spans="1:16" ht="13.5" thickBot="1">
      <c r="A13" s="15"/>
      <c r="B13" s="158" t="s">
        <v>2</v>
      </c>
      <c r="C13" s="159"/>
      <c r="D13" s="49" t="s">
        <v>60</v>
      </c>
      <c r="E13" s="80"/>
      <c r="F13" s="15"/>
      <c r="G13" s="160"/>
      <c r="H13" s="160"/>
      <c r="I13" s="15"/>
      <c r="J13" s="161"/>
      <c r="K13" s="161"/>
      <c r="L13" s="162"/>
      <c r="M13" s="163"/>
      <c r="N13" s="164">
        <v>100000</v>
      </c>
      <c r="O13" s="164"/>
      <c r="P13" s="19"/>
    </row>
    <row r="14" spans="1:16" ht="15.75">
      <c r="A14" s="25">
        <v>1</v>
      </c>
      <c r="B14" s="167" t="s">
        <v>25</v>
      </c>
      <c r="C14" s="167"/>
      <c r="D14" s="167"/>
      <c r="E14" s="167"/>
      <c r="F14" s="167"/>
      <c r="G14" s="167"/>
      <c r="H14" s="167"/>
      <c r="I14" s="27"/>
      <c r="J14" s="166"/>
      <c r="K14" s="166"/>
      <c r="L14" s="60">
        <v>145200</v>
      </c>
      <c r="M14" s="60"/>
      <c r="N14" s="166"/>
      <c r="O14" s="166"/>
      <c r="P14" s="19"/>
    </row>
    <row r="15" spans="1:16" ht="12.75">
      <c r="A15" s="25">
        <v>2</v>
      </c>
      <c r="B15" s="165" t="s">
        <v>26</v>
      </c>
      <c r="C15" s="165"/>
      <c r="D15" s="165"/>
      <c r="E15" s="165"/>
      <c r="F15" s="165"/>
      <c r="G15" s="165"/>
      <c r="H15" s="165"/>
      <c r="I15" s="27"/>
      <c r="J15" s="166"/>
      <c r="K15" s="166"/>
      <c r="L15" s="60">
        <v>258</v>
      </c>
      <c r="M15" s="60"/>
      <c r="N15" s="166"/>
      <c r="O15" s="166"/>
      <c r="P15" s="19"/>
    </row>
    <row r="16" spans="1:16" ht="18.75">
      <c r="A16" s="25">
        <v>3</v>
      </c>
      <c r="B16" s="168" t="s">
        <v>27</v>
      </c>
      <c r="C16" s="168"/>
      <c r="D16" s="168"/>
      <c r="E16" s="168"/>
      <c r="F16" s="168"/>
      <c r="G16" s="168"/>
      <c r="H16" s="168"/>
      <c r="I16" s="27"/>
      <c r="J16" s="166"/>
      <c r="K16" s="166"/>
      <c r="L16" s="169">
        <f>SUM(L14:L15)</f>
        <v>145458</v>
      </c>
      <c r="M16" s="169"/>
      <c r="N16" s="166"/>
      <c r="O16" s="166"/>
      <c r="P16" s="19"/>
    </row>
    <row r="17" spans="1:16" ht="12.75">
      <c r="A17" s="25"/>
      <c r="B17" s="30"/>
      <c r="C17" s="27"/>
      <c r="D17" s="27"/>
      <c r="E17" s="27"/>
      <c r="F17" s="27"/>
      <c r="G17" s="27"/>
      <c r="H17" s="27"/>
      <c r="I17" s="27"/>
      <c r="J17" s="166"/>
      <c r="K17" s="166"/>
      <c r="L17" s="166"/>
      <c r="M17" s="166"/>
      <c r="N17" s="166"/>
      <c r="O17" s="166"/>
      <c r="P17" s="19"/>
    </row>
    <row r="18" spans="1:16" ht="18.75">
      <c r="A18" s="25">
        <v>4</v>
      </c>
      <c r="B18" s="168" t="s">
        <v>28</v>
      </c>
      <c r="C18" s="168"/>
      <c r="D18" s="168"/>
      <c r="E18" s="168"/>
      <c r="F18" s="168"/>
      <c r="G18" s="168"/>
      <c r="H18" s="168"/>
      <c r="I18" s="27"/>
      <c r="J18" s="166"/>
      <c r="K18" s="166"/>
      <c r="L18" s="166"/>
      <c r="M18" s="166"/>
      <c r="N18" s="166"/>
      <c r="O18" s="166"/>
      <c r="P18" s="19"/>
    </row>
    <row r="19" spans="1:16" ht="12.75">
      <c r="A19" s="25"/>
      <c r="B19" s="31">
        <v>4.1</v>
      </c>
      <c r="C19" s="165" t="s">
        <v>159</v>
      </c>
      <c r="D19" s="165"/>
      <c r="E19" s="165"/>
      <c r="F19" s="165"/>
      <c r="G19" s="165"/>
      <c r="H19" s="165"/>
      <c r="I19" s="27"/>
      <c r="J19" s="60">
        <v>10000</v>
      </c>
      <c r="K19" s="60"/>
      <c r="L19" s="166"/>
      <c r="M19" s="166"/>
      <c r="N19" s="166"/>
      <c r="O19" s="166"/>
      <c r="P19" s="19"/>
    </row>
    <row r="20" spans="1:16" ht="12.75">
      <c r="A20" s="25"/>
      <c r="B20" s="31">
        <v>4.2</v>
      </c>
      <c r="C20" s="130" t="s">
        <v>29</v>
      </c>
      <c r="D20" s="131"/>
      <c r="E20" s="131"/>
      <c r="F20" s="131"/>
      <c r="G20" s="131"/>
      <c r="H20" s="131"/>
      <c r="I20" s="131"/>
      <c r="J20" s="60">
        <v>10000</v>
      </c>
      <c r="K20" s="60"/>
      <c r="L20" s="166"/>
      <c r="M20" s="166"/>
      <c r="N20" s="166"/>
      <c r="O20" s="166"/>
      <c r="P20" s="19"/>
    </row>
    <row r="21" spans="1:16" ht="12.75">
      <c r="A21" s="25"/>
      <c r="B21" s="31">
        <v>4.3</v>
      </c>
      <c r="C21" s="165" t="s">
        <v>164</v>
      </c>
      <c r="D21" s="165"/>
      <c r="E21" s="165"/>
      <c r="F21" s="165"/>
      <c r="G21" s="165"/>
      <c r="H21" s="165"/>
      <c r="I21" s="27"/>
      <c r="J21" s="60">
        <v>10000</v>
      </c>
      <c r="K21" s="60"/>
      <c r="L21" s="166"/>
      <c r="M21" s="166"/>
      <c r="N21" s="166"/>
      <c r="O21" s="166"/>
      <c r="P21" s="19"/>
    </row>
    <row r="22" spans="1:16" ht="12.75">
      <c r="A22" s="25"/>
      <c r="B22" s="31">
        <v>4.4</v>
      </c>
      <c r="C22" s="165" t="s">
        <v>30</v>
      </c>
      <c r="D22" s="165"/>
      <c r="E22" s="165"/>
      <c r="F22" s="165"/>
      <c r="G22" s="165"/>
      <c r="H22" s="165"/>
      <c r="I22" s="27"/>
      <c r="J22" s="60">
        <v>2400</v>
      </c>
      <c r="K22" s="60"/>
      <c r="L22" s="166"/>
      <c r="M22" s="166"/>
      <c r="N22" s="166"/>
      <c r="O22" s="166"/>
      <c r="P22" s="19"/>
    </row>
    <row r="23" spans="1:16" ht="12.75">
      <c r="A23" s="25"/>
      <c r="B23" s="31">
        <v>4.5</v>
      </c>
      <c r="C23" s="152" t="s">
        <v>7</v>
      </c>
      <c r="D23" s="131"/>
      <c r="E23" s="131"/>
      <c r="F23" s="131"/>
      <c r="G23" s="131"/>
      <c r="H23" s="131"/>
      <c r="I23" s="27"/>
      <c r="J23" s="60"/>
      <c r="K23" s="60"/>
      <c r="L23" s="166"/>
      <c r="M23" s="166"/>
      <c r="N23" s="166"/>
      <c r="O23" s="166"/>
      <c r="P23" s="19"/>
    </row>
    <row r="24" spans="1:16" ht="15.75">
      <c r="A24" s="25">
        <v>5</v>
      </c>
      <c r="B24" s="30"/>
      <c r="C24" s="30"/>
      <c r="D24" s="27"/>
      <c r="E24" s="27"/>
      <c r="F24" s="43" t="s">
        <v>31</v>
      </c>
      <c r="G24" s="32" t="s">
        <v>3</v>
      </c>
      <c r="H24" s="27"/>
      <c r="I24" s="27"/>
      <c r="J24" s="170">
        <f>SUM(J19:K23)</f>
        <v>32400</v>
      </c>
      <c r="K24" s="170"/>
      <c r="L24" s="166"/>
      <c r="M24" s="166"/>
      <c r="N24" s="166"/>
      <c r="O24" s="166"/>
      <c r="P24" s="19"/>
    </row>
    <row r="25" spans="1:16" ht="12.75">
      <c r="A25" s="27"/>
      <c r="B25" s="27"/>
      <c r="C25" s="27"/>
      <c r="D25" s="27"/>
      <c r="E25" s="27"/>
      <c r="F25" s="27"/>
      <c r="G25" s="27"/>
      <c r="H25" s="27"/>
      <c r="I25" s="27"/>
      <c r="J25" s="166"/>
      <c r="K25" s="166"/>
      <c r="L25" s="166"/>
      <c r="M25" s="166"/>
      <c r="N25" s="166"/>
      <c r="O25" s="166"/>
      <c r="P25" s="19"/>
    </row>
    <row r="26" spans="1:16" ht="18.75">
      <c r="A26" s="28">
        <v>6</v>
      </c>
      <c r="B26" s="55" t="s">
        <v>80</v>
      </c>
      <c r="C26" s="34"/>
      <c r="D26" s="35"/>
      <c r="E26" s="35"/>
      <c r="F26" s="27"/>
      <c r="G26" s="27" t="s">
        <v>4</v>
      </c>
      <c r="H26" s="27"/>
      <c r="I26" s="27"/>
      <c r="J26" s="166"/>
      <c r="K26" s="166"/>
      <c r="L26" s="166"/>
      <c r="M26" s="166"/>
      <c r="N26" s="169">
        <f>IF(D13="G",L16-J24,IF(D13="L",L16-J24,0))</f>
        <v>113058</v>
      </c>
      <c r="O26" s="169"/>
      <c r="P26" s="19"/>
    </row>
    <row r="27" spans="1:16" ht="12.75">
      <c r="A27" s="28"/>
      <c r="B27" s="30"/>
      <c r="C27" s="30"/>
      <c r="D27" s="27"/>
      <c r="E27" s="27"/>
      <c r="F27" s="27"/>
      <c r="G27" s="27"/>
      <c r="H27" s="27"/>
      <c r="I27" s="27"/>
      <c r="J27" s="166"/>
      <c r="K27" s="166"/>
      <c r="L27" s="166"/>
      <c r="M27" s="166"/>
      <c r="N27" s="166"/>
      <c r="O27" s="166"/>
      <c r="P27" s="19"/>
    </row>
    <row r="28" spans="1:16" ht="18">
      <c r="A28" s="28">
        <v>7</v>
      </c>
      <c r="B28" s="56" t="s">
        <v>33</v>
      </c>
      <c r="C28" s="36"/>
      <c r="D28" s="36"/>
      <c r="E28" s="152" t="s">
        <v>5</v>
      </c>
      <c r="F28" s="152"/>
      <c r="G28" s="152"/>
      <c r="H28" s="152"/>
      <c r="I28" s="27"/>
      <c r="J28" s="166"/>
      <c r="K28" s="166"/>
      <c r="L28" s="166"/>
      <c r="M28" s="166"/>
      <c r="N28" s="166"/>
      <c r="O28" s="166"/>
      <c r="P28" s="19"/>
    </row>
    <row r="29" spans="1:16" ht="12.75">
      <c r="A29" s="25"/>
      <c r="B29" s="31">
        <v>7.1</v>
      </c>
      <c r="C29" s="43" t="s">
        <v>35</v>
      </c>
      <c r="D29" s="43"/>
      <c r="E29" s="43"/>
      <c r="F29" s="43"/>
      <c r="G29" s="43"/>
      <c r="H29" s="43"/>
      <c r="I29" s="27"/>
      <c r="J29" s="60">
        <v>50000</v>
      </c>
      <c r="K29" s="60"/>
      <c r="L29" s="166"/>
      <c r="M29" s="166"/>
      <c r="N29" s="166"/>
      <c r="O29" s="166"/>
      <c r="P29" s="19"/>
    </row>
    <row r="30" spans="1:16" ht="12.75">
      <c r="A30" s="25"/>
      <c r="B30" s="31">
        <v>7.2</v>
      </c>
      <c r="C30" s="43" t="s">
        <v>41</v>
      </c>
      <c r="D30" s="43"/>
      <c r="E30" s="43"/>
      <c r="F30" s="43"/>
      <c r="G30" s="43"/>
      <c r="H30" s="43"/>
      <c r="I30" s="27"/>
      <c r="J30" s="60"/>
      <c r="K30" s="60"/>
      <c r="L30" s="166"/>
      <c r="M30" s="166"/>
      <c r="N30" s="166"/>
      <c r="O30" s="166"/>
      <c r="P30" s="19"/>
    </row>
    <row r="31" spans="1:16" ht="12.75">
      <c r="A31" s="25"/>
      <c r="B31" s="31">
        <v>7.3</v>
      </c>
      <c r="C31" s="43" t="s">
        <v>36</v>
      </c>
      <c r="D31" s="43"/>
      <c r="E31" s="43"/>
      <c r="F31" s="43"/>
      <c r="G31" s="43"/>
      <c r="H31" s="43"/>
      <c r="I31" s="27"/>
      <c r="J31" s="60"/>
      <c r="K31" s="60"/>
      <c r="L31" s="166"/>
      <c r="M31" s="166"/>
      <c r="N31" s="166"/>
      <c r="O31" s="166"/>
      <c r="P31" s="19"/>
    </row>
    <row r="32" spans="1:16" ht="12.75">
      <c r="A32" s="25"/>
      <c r="B32" s="31">
        <v>7.4</v>
      </c>
      <c r="C32" s="43" t="s">
        <v>34</v>
      </c>
      <c r="D32" s="43"/>
      <c r="E32" s="43"/>
      <c r="F32" s="43"/>
      <c r="G32" s="43"/>
      <c r="H32" s="43"/>
      <c r="I32" s="27"/>
      <c r="J32" s="60"/>
      <c r="K32" s="60"/>
      <c r="L32" s="166"/>
      <c r="M32" s="166"/>
      <c r="N32" s="166"/>
      <c r="O32" s="166"/>
      <c r="P32" s="19"/>
    </row>
    <row r="33" spans="1:16" ht="12.75">
      <c r="A33" s="25"/>
      <c r="B33" s="31">
        <v>7.5</v>
      </c>
      <c r="C33" s="43" t="s">
        <v>37</v>
      </c>
      <c r="D33" s="43"/>
      <c r="E33" s="43"/>
      <c r="F33" s="43"/>
      <c r="G33" s="43"/>
      <c r="H33" s="43"/>
      <c r="I33" s="27"/>
      <c r="J33" s="60"/>
      <c r="K33" s="60"/>
      <c r="L33" s="166"/>
      <c r="M33" s="166"/>
      <c r="N33" s="166"/>
      <c r="O33" s="166"/>
      <c r="P33" s="19"/>
    </row>
    <row r="34" spans="1:16" ht="12.75">
      <c r="A34" s="25"/>
      <c r="B34" s="31">
        <v>7.6</v>
      </c>
      <c r="C34" s="43" t="s">
        <v>38</v>
      </c>
      <c r="D34" s="43"/>
      <c r="E34" s="43"/>
      <c r="F34" s="43"/>
      <c r="G34" s="43"/>
      <c r="H34" s="43"/>
      <c r="I34" s="27"/>
      <c r="J34" s="60"/>
      <c r="K34" s="60"/>
      <c r="L34" s="166"/>
      <c r="M34" s="166"/>
      <c r="N34" s="166"/>
      <c r="O34" s="166"/>
      <c r="P34" s="19"/>
    </row>
    <row r="35" spans="1:16" ht="12.75">
      <c r="A35" s="25"/>
      <c r="B35" s="31">
        <v>7.7</v>
      </c>
      <c r="C35" s="43" t="s">
        <v>39</v>
      </c>
      <c r="D35" s="43"/>
      <c r="E35" s="43"/>
      <c r="F35" s="43"/>
      <c r="G35" s="43"/>
      <c r="H35" s="43"/>
      <c r="I35" s="27"/>
      <c r="J35" s="60"/>
      <c r="K35" s="60"/>
      <c r="L35" s="166"/>
      <c r="M35" s="166"/>
      <c r="N35" s="166"/>
      <c r="O35" s="166"/>
      <c r="P35" s="19"/>
    </row>
    <row r="36" spans="1:16" ht="12.75">
      <c r="A36" s="25"/>
      <c r="B36" s="31">
        <v>7.8</v>
      </c>
      <c r="C36" s="43" t="s">
        <v>40</v>
      </c>
      <c r="D36" s="43"/>
      <c r="E36" s="43"/>
      <c r="F36" s="43"/>
      <c r="G36" s="43"/>
      <c r="H36" s="43"/>
      <c r="I36" s="27"/>
      <c r="J36" s="60"/>
      <c r="K36" s="60"/>
      <c r="L36" s="166"/>
      <c r="M36" s="166"/>
      <c r="N36" s="166"/>
      <c r="O36" s="166"/>
      <c r="P36" s="19"/>
    </row>
    <row r="37" spans="1:16" ht="12.75">
      <c r="A37" s="25"/>
      <c r="B37" s="31">
        <v>7.9</v>
      </c>
      <c r="C37" s="43" t="s">
        <v>43</v>
      </c>
      <c r="D37" s="43"/>
      <c r="E37" s="43"/>
      <c r="F37" s="43"/>
      <c r="G37" s="43"/>
      <c r="H37" s="43"/>
      <c r="I37" s="27"/>
      <c r="J37" s="60"/>
      <c r="K37" s="60"/>
      <c r="L37" s="166"/>
      <c r="M37" s="166"/>
      <c r="N37" s="166"/>
      <c r="O37" s="166"/>
      <c r="P37" s="19"/>
    </row>
    <row r="38" spans="1:16" ht="12.75">
      <c r="A38" s="25"/>
      <c r="B38" s="37">
        <v>7.1</v>
      </c>
      <c r="C38" s="45" t="s">
        <v>42</v>
      </c>
      <c r="D38" s="38"/>
      <c r="E38" s="32" t="s">
        <v>6</v>
      </c>
      <c r="F38" s="32"/>
      <c r="G38" s="32"/>
      <c r="H38" s="32"/>
      <c r="I38" s="27"/>
      <c r="J38" s="60"/>
      <c r="K38" s="60"/>
      <c r="L38" s="166"/>
      <c r="M38" s="166"/>
      <c r="N38" s="166"/>
      <c r="O38" s="166"/>
      <c r="P38" s="19"/>
    </row>
    <row r="39" spans="1:16" ht="12.75">
      <c r="A39" s="25"/>
      <c r="B39" s="31">
        <v>7.11</v>
      </c>
      <c r="C39" s="45" t="s">
        <v>44</v>
      </c>
      <c r="D39" s="58"/>
      <c r="E39" s="58"/>
      <c r="F39" s="58"/>
      <c r="G39" s="58"/>
      <c r="H39" s="58"/>
      <c r="I39" s="27"/>
      <c r="J39" s="153"/>
      <c r="K39" s="153"/>
      <c r="L39" s="166"/>
      <c r="M39" s="166"/>
      <c r="N39" s="166"/>
      <c r="O39" s="166"/>
      <c r="P39" s="19"/>
    </row>
    <row r="40" spans="1:16" ht="12.75">
      <c r="A40" s="25"/>
      <c r="B40" s="31">
        <v>7.12</v>
      </c>
      <c r="C40" s="43" t="s">
        <v>45</v>
      </c>
      <c r="D40" s="32" t="s">
        <v>7</v>
      </c>
      <c r="E40" s="32"/>
      <c r="F40" s="32"/>
      <c r="G40" s="32"/>
      <c r="H40" s="32"/>
      <c r="I40" s="27"/>
      <c r="J40" s="153"/>
      <c r="K40" s="153"/>
      <c r="L40" s="166"/>
      <c r="M40" s="166"/>
      <c r="N40" s="166"/>
      <c r="O40" s="166"/>
      <c r="P40" s="19"/>
    </row>
    <row r="41" spans="1:16" ht="15.75">
      <c r="A41" s="25"/>
      <c r="B41" s="27"/>
      <c r="C41" s="30"/>
      <c r="D41" s="27"/>
      <c r="E41" s="27"/>
      <c r="F41" s="29" t="s">
        <v>14</v>
      </c>
      <c r="G41" s="32" t="s">
        <v>8</v>
      </c>
      <c r="H41" s="27"/>
      <c r="I41" s="27"/>
      <c r="J41" s="170">
        <f>SUM(J29:J40)</f>
        <v>50000</v>
      </c>
      <c r="K41" s="170"/>
      <c r="L41" s="166"/>
      <c r="M41" s="166"/>
      <c r="N41" s="166"/>
      <c r="O41" s="166"/>
      <c r="P41" s="19"/>
    </row>
    <row r="42" spans="1:16" ht="12.75">
      <c r="A42" s="25"/>
      <c r="B42" s="30"/>
      <c r="C42" s="30"/>
      <c r="D42" s="27"/>
      <c r="E42" s="27"/>
      <c r="F42" s="27"/>
      <c r="G42" s="27"/>
      <c r="H42" s="27"/>
      <c r="I42" s="27"/>
      <c r="J42" s="166"/>
      <c r="K42" s="166"/>
      <c r="L42" s="166"/>
      <c r="M42" s="166"/>
      <c r="N42" s="166"/>
      <c r="O42" s="166"/>
      <c r="P42" s="19"/>
    </row>
    <row r="43" spans="1:16" ht="18.75">
      <c r="A43" s="25">
        <v>8</v>
      </c>
      <c r="B43" s="55" t="s">
        <v>32</v>
      </c>
      <c r="C43" s="34"/>
      <c r="D43" s="35"/>
      <c r="E43" s="35"/>
      <c r="F43" s="35"/>
      <c r="G43" s="27" t="s">
        <v>9</v>
      </c>
      <c r="H43" s="27"/>
      <c r="I43" s="27"/>
      <c r="J43" s="166"/>
      <c r="K43" s="166"/>
      <c r="L43" s="166"/>
      <c r="M43" s="166"/>
      <c r="N43" s="169">
        <f>IF(D13="G",IF(J41&gt;N13,N26-N13,N26-J41),IF(D13="L",IF(J41&gt;N13,N26-N13,N26-J41),0))</f>
        <v>63058</v>
      </c>
      <c r="O43" s="169"/>
      <c r="P43" s="19"/>
    </row>
    <row r="44" spans="1:16" ht="12.75">
      <c r="A44" s="25"/>
      <c r="B44" s="30"/>
      <c r="C44" s="27"/>
      <c r="D44" s="27"/>
      <c r="E44" s="27"/>
      <c r="F44" s="27"/>
      <c r="G44" s="27"/>
      <c r="H44" s="27"/>
      <c r="I44" s="27"/>
      <c r="J44" s="166"/>
      <c r="K44" s="166"/>
      <c r="L44" s="166"/>
      <c r="M44" s="166"/>
      <c r="N44" s="166"/>
      <c r="O44" s="166"/>
      <c r="P44" s="19"/>
    </row>
    <row r="45" spans="1:16" ht="18.75">
      <c r="A45" s="25">
        <v>9</v>
      </c>
      <c r="B45" s="168" t="s">
        <v>46</v>
      </c>
      <c r="C45" s="168"/>
      <c r="D45" s="168"/>
      <c r="E45" s="168"/>
      <c r="F45" s="168"/>
      <c r="G45" s="168"/>
      <c r="H45" s="168"/>
      <c r="I45" s="132"/>
      <c r="J45" s="133"/>
      <c r="K45" s="133"/>
      <c r="L45" s="166"/>
      <c r="M45" s="166"/>
      <c r="N45" s="166"/>
      <c r="O45" s="166"/>
      <c r="P45" s="19"/>
    </row>
    <row r="46" spans="1:16" ht="12.75">
      <c r="A46" s="33"/>
      <c r="B46" s="39">
        <v>9.1</v>
      </c>
      <c r="C46" s="40">
        <v>0</v>
      </c>
      <c r="D46" s="39" t="s">
        <v>10</v>
      </c>
      <c r="E46" s="40">
        <v>160000</v>
      </c>
      <c r="F46" s="40">
        <v>190000</v>
      </c>
      <c r="G46" s="41">
        <v>0</v>
      </c>
      <c r="H46" s="40" t="s">
        <v>11</v>
      </c>
      <c r="I46" s="27"/>
      <c r="J46" s="166"/>
      <c r="K46" s="166"/>
      <c r="L46" s="166"/>
      <c r="M46" s="166"/>
      <c r="N46" s="151">
        <f>IF(D13="G",E46*G46,F46*G46)</f>
        <v>0</v>
      </c>
      <c r="O46" s="151"/>
      <c r="P46" s="19"/>
    </row>
    <row r="47" spans="1:16" ht="12.75">
      <c r="A47" s="33"/>
      <c r="B47" s="39">
        <v>9.2</v>
      </c>
      <c r="C47" s="40">
        <v>190001</v>
      </c>
      <c r="D47" s="39" t="s">
        <v>10</v>
      </c>
      <c r="E47" s="40">
        <v>300000</v>
      </c>
      <c r="F47" s="40"/>
      <c r="G47" s="41">
        <v>10</v>
      </c>
      <c r="H47" s="40" t="s">
        <v>11</v>
      </c>
      <c r="I47" s="27"/>
      <c r="J47" s="166"/>
      <c r="K47" s="166"/>
      <c r="L47" s="166"/>
      <c r="M47" s="166"/>
      <c r="N47" s="148">
        <f>IF(D13="G",IF(N43&lt;E47,IF((N43-E46)&lt;0,0,(N43-E46)*G47/100),(E47-E46)*G47/100),IF(N43&lt;=E47,IF((N43-F46)&lt;0,0,(N43-F46)*G47/100),(E47-F46)*G47/100))</f>
        <v>0</v>
      </c>
      <c r="O47" s="148"/>
      <c r="P47" s="19"/>
    </row>
    <row r="48" spans="1:16" ht="12.75">
      <c r="A48" s="33"/>
      <c r="B48" s="39">
        <v>9.3</v>
      </c>
      <c r="C48" s="40">
        <v>300001</v>
      </c>
      <c r="D48" s="39" t="s">
        <v>10</v>
      </c>
      <c r="E48" s="40">
        <v>500000</v>
      </c>
      <c r="F48" s="40"/>
      <c r="G48" s="41">
        <v>20</v>
      </c>
      <c r="H48" s="40" t="s">
        <v>11</v>
      </c>
      <c r="I48" s="27"/>
      <c r="J48" s="166"/>
      <c r="K48" s="166"/>
      <c r="L48" s="166"/>
      <c r="M48" s="166"/>
      <c r="N48" s="166">
        <f>IF(N43&lt;E48,IF((N43-E47)&lt;0,0,(N43-E47)*G48/100),(E48-E47)*G48/100)</f>
        <v>0</v>
      </c>
      <c r="O48" s="166"/>
      <c r="P48" s="19"/>
    </row>
    <row r="49" spans="1:16" ht="12.75">
      <c r="A49" s="33"/>
      <c r="B49" s="39">
        <v>9.4</v>
      </c>
      <c r="C49" s="40">
        <v>500001</v>
      </c>
      <c r="D49" s="39" t="s">
        <v>10</v>
      </c>
      <c r="E49" s="40">
        <v>1000000</v>
      </c>
      <c r="F49" s="40"/>
      <c r="G49" s="41">
        <v>30</v>
      </c>
      <c r="H49" s="40" t="s">
        <v>11</v>
      </c>
      <c r="I49" s="27"/>
      <c r="J49" s="166"/>
      <c r="K49" s="166"/>
      <c r="L49" s="166"/>
      <c r="M49" s="166"/>
      <c r="N49" s="166">
        <f>IF(N43&lt;E49,IF((N43-E48)&lt;0,0,(N43-E48)*G49/100),(E49-E48)*G49/100)</f>
        <v>0</v>
      </c>
      <c r="O49" s="166"/>
      <c r="P49" s="19"/>
    </row>
    <row r="50" spans="1:16" ht="18.75">
      <c r="A50" s="33"/>
      <c r="B50" s="146" t="s">
        <v>47</v>
      </c>
      <c r="C50" s="146"/>
      <c r="D50" s="146"/>
      <c r="E50" s="146"/>
      <c r="F50" s="146"/>
      <c r="G50" s="146"/>
      <c r="H50" s="146"/>
      <c r="I50" s="27"/>
      <c r="J50" s="166"/>
      <c r="K50" s="166"/>
      <c r="L50" s="166"/>
      <c r="M50" s="166"/>
      <c r="N50" s="61">
        <f>SUM(N46:N49)</f>
        <v>0</v>
      </c>
      <c r="O50" s="61"/>
      <c r="P50" s="19"/>
    </row>
    <row r="51" spans="1:16" ht="12.75">
      <c r="A51" s="33"/>
      <c r="B51" s="30"/>
      <c r="C51" s="27"/>
      <c r="D51" s="27"/>
      <c r="E51" s="27"/>
      <c r="F51" s="27"/>
      <c r="G51" s="27"/>
      <c r="H51" s="27"/>
      <c r="I51" s="27"/>
      <c r="J51" s="166"/>
      <c r="K51" s="166"/>
      <c r="L51" s="166"/>
      <c r="M51" s="166"/>
      <c r="N51" s="166"/>
      <c r="O51" s="166"/>
      <c r="P51" s="19"/>
    </row>
    <row r="52" spans="1:16" ht="15.75">
      <c r="A52" s="25">
        <v>10</v>
      </c>
      <c r="B52" s="46" t="s">
        <v>48</v>
      </c>
      <c r="C52" s="36"/>
      <c r="D52" s="149" t="s">
        <v>49</v>
      </c>
      <c r="E52" s="149"/>
      <c r="F52" s="149"/>
      <c r="G52" s="42">
        <v>3</v>
      </c>
      <c r="H52" s="27" t="s">
        <v>11</v>
      </c>
      <c r="I52" s="27"/>
      <c r="J52" s="166"/>
      <c r="K52" s="166"/>
      <c r="L52" s="166"/>
      <c r="M52" s="166"/>
      <c r="N52" s="28">
        <f>ROUND((N50*G52/100),0)</f>
        <v>0</v>
      </c>
      <c r="O52" s="28"/>
      <c r="P52" s="19"/>
    </row>
    <row r="53" spans="1:16" ht="18.75">
      <c r="A53" s="25">
        <v>11</v>
      </c>
      <c r="B53" s="168" t="s">
        <v>50</v>
      </c>
      <c r="C53" s="168"/>
      <c r="D53" s="168"/>
      <c r="E53" s="168"/>
      <c r="F53" s="168"/>
      <c r="G53" s="27"/>
      <c r="H53" s="27"/>
      <c r="I53" s="27"/>
      <c r="J53" s="166"/>
      <c r="K53" s="166"/>
      <c r="L53" s="166"/>
      <c r="M53" s="166"/>
      <c r="N53" s="147">
        <f>ROUND(N50+N52,0)</f>
        <v>0</v>
      </c>
      <c r="O53" s="147"/>
      <c r="P53" s="19"/>
    </row>
    <row r="54" spans="1:16" ht="18.75">
      <c r="A54" s="25"/>
      <c r="B54" s="44"/>
      <c r="C54" s="44"/>
      <c r="D54" s="44"/>
      <c r="E54" s="44"/>
      <c r="F54" s="44"/>
      <c r="G54" s="27"/>
      <c r="H54" s="27"/>
      <c r="I54" s="27"/>
      <c r="J54" s="28"/>
      <c r="K54" s="28"/>
      <c r="L54" s="28"/>
      <c r="M54" s="28"/>
      <c r="N54" s="48"/>
      <c r="O54" s="48"/>
      <c r="P54" s="19"/>
    </row>
    <row r="55" spans="1:16" ht="18.75">
      <c r="A55" s="25"/>
      <c r="B55" s="44" t="s">
        <v>51</v>
      </c>
      <c r="C55" s="169" t="s">
        <v>16</v>
      </c>
      <c r="D55" s="169"/>
      <c r="E55" s="169"/>
      <c r="F55" s="26"/>
      <c r="G55" s="27"/>
      <c r="H55" s="27"/>
      <c r="I55" s="27"/>
      <c r="J55" s="28"/>
      <c r="K55" s="28"/>
      <c r="L55" s="28"/>
      <c r="M55" s="28"/>
      <c r="N55" s="28"/>
      <c r="O55" s="28"/>
      <c r="P55" s="19"/>
    </row>
    <row r="56" spans="1:16" ht="12.75">
      <c r="A56" s="25">
        <v>12</v>
      </c>
      <c r="B56" s="142" t="s">
        <v>52</v>
      </c>
      <c r="C56" s="143"/>
      <c r="D56" s="143"/>
      <c r="E56" s="143"/>
      <c r="F56" s="143"/>
      <c r="G56" s="27"/>
      <c r="H56" s="27"/>
      <c r="I56" s="27"/>
      <c r="J56" s="153">
        <v>0</v>
      </c>
      <c r="K56" s="153"/>
      <c r="L56" s="166"/>
      <c r="M56" s="166"/>
      <c r="N56" s="166"/>
      <c r="O56" s="166"/>
      <c r="P56" s="19"/>
    </row>
    <row r="57" spans="1:16" ht="12.75">
      <c r="A57" s="25">
        <v>13</v>
      </c>
      <c r="B57" s="142" t="s">
        <v>53</v>
      </c>
      <c r="C57" s="143"/>
      <c r="D57" s="143"/>
      <c r="E57" s="143"/>
      <c r="F57" s="143"/>
      <c r="G57" s="27"/>
      <c r="H57" s="27"/>
      <c r="I57" s="27"/>
      <c r="J57" s="153">
        <v>0</v>
      </c>
      <c r="K57" s="153"/>
      <c r="L57" s="166"/>
      <c r="M57" s="166"/>
      <c r="N57" s="166"/>
      <c r="O57" s="166"/>
      <c r="P57" s="19"/>
    </row>
    <row r="58" spans="1:16" ht="12.75">
      <c r="A58" s="25">
        <v>14</v>
      </c>
      <c r="B58" s="142" t="s">
        <v>54</v>
      </c>
      <c r="C58" s="143"/>
      <c r="D58" s="143"/>
      <c r="E58" s="143"/>
      <c r="F58" s="143"/>
      <c r="G58" s="27"/>
      <c r="H58" s="27"/>
      <c r="I58" s="27"/>
      <c r="J58" s="153">
        <v>0</v>
      </c>
      <c r="K58" s="153"/>
      <c r="L58" s="166"/>
      <c r="M58" s="166"/>
      <c r="N58" s="166"/>
      <c r="O58" s="166"/>
      <c r="P58" s="19"/>
    </row>
    <row r="59" spans="1:16" ht="12.75">
      <c r="A59" s="25">
        <v>15</v>
      </c>
      <c r="B59" s="142" t="s">
        <v>55</v>
      </c>
      <c r="C59" s="143"/>
      <c r="D59" s="143"/>
      <c r="E59" s="143"/>
      <c r="F59" s="143"/>
      <c r="G59" s="27"/>
      <c r="H59" s="27"/>
      <c r="I59" s="27"/>
      <c r="J59" s="153">
        <v>0</v>
      </c>
      <c r="K59" s="153"/>
      <c r="L59" s="166"/>
      <c r="M59" s="166"/>
      <c r="N59" s="166"/>
      <c r="O59" s="166"/>
      <c r="P59" s="19"/>
    </row>
    <row r="60" spans="1:16" ht="12.75">
      <c r="A60" s="25">
        <v>16</v>
      </c>
      <c r="B60" s="45" t="s">
        <v>56</v>
      </c>
      <c r="C60" s="38"/>
      <c r="D60" s="152" t="s">
        <v>12</v>
      </c>
      <c r="E60" s="152"/>
      <c r="F60" s="38"/>
      <c r="G60" s="27" t="s">
        <v>13</v>
      </c>
      <c r="H60" s="27"/>
      <c r="I60" s="27"/>
      <c r="J60" s="93">
        <f>SUM(J56:J59)</f>
        <v>0</v>
      </c>
      <c r="K60" s="59">
        <f>SUM(J60)</f>
        <v>0</v>
      </c>
      <c r="L60" s="166"/>
      <c r="M60" s="166"/>
      <c r="N60" s="166"/>
      <c r="O60" s="166"/>
      <c r="P60" s="19"/>
    </row>
    <row r="61" spans="1:16" ht="18">
      <c r="A61" s="15"/>
      <c r="B61" s="16"/>
      <c r="C61" s="16"/>
      <c r="D61" s="16"/>
      <c r="E61" s="16"/>
      <c r="F61" s="16"/>
      <c r="G61" s="16"/>
      <c r="H61" s="144" t="s">
        <v>57</v>
      </c>
      <c r="I61" s="144"/>
      <c r="J61" s="144"/>
      <c r="K61" s="144"/>
      <c r="L61" s="144"/>
      <c r="M61" s="144"/>
      <c r="N61" s="145">
        <f>ROUND(N53-J60,0)</f>
        <v>0</v>
      </c>
      <c r="O61" s="145"/>
      <c r="P61" s="19"/>
    </row>
    <row r="62" spans="1:15" ht="12.75">
      <c r="A62" s="15"/>
      <c r="B62" s="17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8">
      <c r="A63" s="15"/>
      <c r="B63" s="17"/>
      <c r="C63" s="15"/>
      <c r="D63" s="15"/>
      <c r="E63" s="15"/>
      <c r="F63" s="15"/>
      <c r="G63" s="15"/>
      <c r="H63" s="144" t="s">
        <v>59</v>
      </c>
      <c r="I63" s="144"/>
      <c r="J63" s="144"/>
      <c r="K63" s="144"/>
      <c r="L63" s="144"/>
      <c r="M63" s="144"/>
      <c r="N63" s="150">
        <f>ROUND(J60-N53,0)</f>
        <v>0</v>
      </c>
      <c r="O63" s="150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</sheetData>
  <sheetProtection/>
  <mergeCells count="146">
    <mergeCell ref="N56:O56"/>
    <mergeCell ref="C23:H23"/>
    <mergeCell ref="L57:M57"/>
    <mergeCell ref="N57:O57"/>
    <mergeCell ref="J56:K56"/>
    <mergeCell ref="L56:M56"/>
    <mergeCell ref="B57:F57"/>
    <mergeCell ref="J57:K57"/>
    <mergeCell ref="B53:F53"/>
    <mergeCell ref="J53:K53"/>
    <mergeCell ref="N61:O61"/>
    <mergeCell ref="C20:I20"/>
    <mergeCell ref="B45:K45"/>
    <mergeCell ref="B56:F56"/>
    <mergeCell ref="D60:E60"/>
    <mergeCell ref="L60:M60"/>
    <mergeCell ref="N60:O60"/>
    <mergeCell ref="N59:O59"/>
    <mergeCell ref="N58:O58"/>
    <mergeCell ref="C55:E55"/>
    <mergeCell ref="H63:M63"/>
    <mergeCell ref="J59:K59"/>
    <mergeCell ref="L59:M59"/>
    <mergeCell ref="H61:M61"/>
    <mergeCell ref="B59:F59"/>
    <mergeCell ref="B58:F58"/>
    <mergeCell ref="J58:K58"/>
    <mergeCell ref="L58:M58"/>
    <mergeCell ref="L53:M53"/>
    <mergeCell ref="N53:O53"/>
    <mergeCell ref="J51:K51"/>
    <mergeCell ref="L51:M51"/>
    <mergeCell ref="N51:O51"/>
    <mergeCell ref="D52:F52"/>
    <mergeCell ref="J52:K52"/>
    <mergeCell ref="L52:M52"/>
    <mergeCell ref="B50:H50"/>
    <mergeCell ref="J50:K50"/>
    <mergeCell ref="L50:M50"/>
    <mergeCell ref="J48:K48"/>
    <mergeCell ref="L48:M48"/>
    <mergeCell ref="N48:O48"/>
    <mergeCell ref="J49:K49"/>
    <mergeCell ref="L49:M49"/>
    <mergeCell ref="N49:O49"/>
    <mergeCell ref="L46:M46"/>
    <mergeCell ref="N46:O46"/>
    <mergeCell ref="J47:K47"/>
    <mergeCell ref="L47:M47"/>
    <mergeCell ref="N47:O47"/>
    <mergeCell ref="L45:M45"/>
    <mergeCell ref="N45:O45"/>
    <mergeCell ref="N63:O63"/>
    <mergeCell ref="J43:K43"/>
    <mergeCell ref="L43:M43"/>
    <mergeCell ref="N43:O43"/>
    <mergeCell ref="J44:K44"/>
    <mergeCell ref="L44:M44"/>
    <mergeCell ref="N44:O44"/>
    <mergeCell ref="J46:K46"/>
    <mergeCell ref="J41:K41"/>
    <mergeCell ref="L41:M41"/>
    <mergeCell ref="N41:O41"/>
    <mergeCell ref="J42:K42"/>
    <mergeCell ref="L42:M42"/>
    <mergeCell ref="N42:O42"/>
    <mergeCell ref="J40:K40"/>
    <mergeCell ref="L40:M40"/>
    <mergeCell ref="N40:O40"/>
    <mergeCell ref="J39:K39"/>
    <mergeCell ref="L39:M39"/>
    <mergeCell ref="N39:O39"/>
    <mergeCell ref="L38:M38"/>
    <mergeCell ref="N38:O38"/>
    <mergeCell ref="L37:M37"/>
    <mergeCell ref="N37:O37"/>
    <mergeCell ref="L36:M36"/>
    <mergeCell ref="N36:O36"/>
    <mergeCell ref="L35:M35"/>
    <mergeCell ref="N35:O35"/>
    <mergeCell ref="L34:M34"/>
    <mergeCell ref="N34:O34"/>
    <mergeCell ref="L33:M33"/>
    <mergeCell ref="N33:O33"/>
    <mergeCell ref="L32:M32"/>
    <mergeCell ref="N32:O32"/>
    <mergeCell ref="L31:M31"/>
    <mergeCell ref="N31:O31"/>
    <mergeCell ref="L30:M30"/>
    <mergeCell ref="N30:O30"/>
    <mergeCell ref="L29:M29"/>
    <mergeCell ref="N29:O29"/>
    <mergeCell ref="E28:H28"/>
    <mergeCell ref="J28:K28"/>
    <mergeCell ref="L28:M28"/>
    <mergeCell ref="N28:O28"/>
    <mergeCell ref="J26:K26"/>
    <mergeCell ref="L26:M26"/>
    <mergeCell ref="N26:O26"/>
    <mergeCell ref="J27:K27"/>
    <mergeCell ref="L27:M27"/>
    <mergeCell ref="N27:O27"/>
    <mergeCell ref="J24:K24"/>
    <mergeCell ref="L24:M24"/>
    <mergeCell ref="N24:O24"/>
    <mergeCell ref="J25:K25"/>
    <mergeCell ref="L25:M25"/>
    <mergeCell ref="N25:O25"/>
    <mergeCell ref="L23:M23"/>
    <mergeCell ref="N23:O23"/>
    <mergeCell ref="C22:H22"/>
    <mergeCell ref="L22:M22"/>
    <mergeCell ref="N22:O22"/>
    <mergeCell ref="C21:H21"/>
    <mergeCell ref="L21:M21"/>
    <mergeCell ref="N21:O21"/>
    <mergeCell ref="L20:M20"/>
    <mergeCell ref="N20:O20"/>
    <mergeCell ref="C19:H19"/>
    <mergeCell ref="L19:M19"/>
    <mergeCell ref="N19:O19"/>
    <mergeCell ref="J17:K17"/>
    <mergeCell ref="L17:M17"/>
    <mergeCell ref="N17:O17"/>
    <mergeCell ref="B18:H18"/>
    <mergeCell ref="J18:K18"/>
    <mergeCell ref="L18:M18"/>
    <mergeCell ref="N18:O18"/>
    <mergeCell ref="B16:H16"/>
    <mergeCell ref="J16:K16"/>
    <mergeCell ref="L16:M16"/>
    <mergeCell ref="N16:O16"/>
    <mergeCell ref="B15:H15"/>
    <mergeCell ref="J15:K15"/>
    <mergeCell ref="N15:O15"/>
    <mergeCell ref="B14:H14"/>
    <mergeCell ref="J14:K14"/>
    <mergeCell ref="N14:O14"/>
    <mergeCell ref="A6:B6"/>
    <mergeCell ref="L8:N8"/>
    <mergeCell ref="L9:O9"/>
    <mergeCell ref="B13:C13"/>
    <mergeCell ref="G13:H13"/>
    <mergeCell ref="J13:K13"/>
    <mergeCell ref="L13:M13"/>
    <mergeCell ref="N13:O13"/>
  </mergeCells>
  <conditionalFormatting sqref="F47:F49">
    <cfRule type="expression" priority="1" dxfId="0" stopIfTrue="1">
      <formula>O13=0</formula>
    </cfRule>
  </conditionalFormatting>
  <conditionalFormatting sqref="N27:O42 J25:K28 N44:O45 J15:K18 N15:O25 L58:O60 N51:O51 L17:M49 J42:K44 J46:K49 J50:M54">
    <cfRule type="cellIs" priority="2" dxfId="0" operator="equal" stopIfTrue="1">
      <formula>0</formula>
    </cfRule>
    <cfRule type="expression" priority="3" dxfId="1" stopIfTrue="1">
      <formula>K13=0</formula>
    </cfRule>
  </conditionalFormatting>
  <conditionalFormatting sqref="L56:O57">
    <cfRule type="cellIs" priority="4" dxfId="0" operator="equal" stopIfTrue="1">
      <formula>0</formula>
    </cfRule>
    <cfRule type="expression" priority="5" dxfId="1" stopIfTrue="1">
      <formula>M52=0</formula>
    </cfRule>
  </conditionalFormatting>
  <conditionalFormatting sqref="J55:M55">
    <cfRule type="cellIs" priority="6" dxfId="0" operator="equal" stopIfTrue="1">
      <formula>0</formula>
    </cfRule>
    <cfRule type="expression" priority="7" dxfId="1" stopIfTrue="1">
      <formula>K52=0</formula>
    </cfRule>
  </conditionalFormatting>
  <conditionalFormatting sqref="B52:C52">
    <cfRule type="expression" priority="8" dxfId="0" stopIfTrue="1">
      <formula>#REF!=0</formula>
    </cfRule>
  </conditionalFormatting>
  <conditionalFormatting sqref="B53:F55">
    <cfRule type="expression" priority="9" dxfId="0" stopIfTrue="1">
      <formula>#REF!=0</formula>
    </cfRule>
  </conditionalFormatting>
  <conditionalFormatting sqref="B56:B59">
    <cfRule type="expression" priority="10" dxfId="0" stopIfTrue="1">
      <formula>#REF!=0</formula>
    </cfRule>
  </conditionalFormatting>
  <conditionalFormatting sqref="B60:C60 F60">
    <cfRule type="expression" priority="11" dxfId="0" stopIfTrue="1">
      <formula>#REF!=0</formula>
    </cfRule>
  </conditionalFormatting>
  <conditionalFormatting sqref="B50:H50">
    <cfRule type="expression" priority="12" dxfId="0" stopIfTrue="1">
      <formula>#REF!=0</formula>
    </cfRule>
  </conditionalFormatting>
  <conditionalFormatting sqref="G52">
    <cfRule type="expression" priority="13" dxfId="0" stopIfTrue="1">
      <formula>#REF!=0</formula>
    </cfRule>
  </conditionalFormatting>
  <conditionalFormatting sqref="H52">
    <cfRule type="expression" priority="14" dxfId="0" stopIfTrue="1">
      <formula>#REF!=0</formula>
    </cfRule>
  </conditionalFormatting>
  <conditionalFormatting sqref="A56">
    <cfRule type="expression" priority="15" dxfId="0" stopIfTrue="1">
      <formula>#REF!=0</formula>
    </cfRule>
  </conditionalFormatting>
  <conditionalFormatting sqref="A57">
    <cfRule type="expression" priority="16" dxfId="0" stopIfTrue="1">
      <formula>#REF!=0</formula>
    </cfRule>
  </conditionalFormatting>
  <conditionalFormatting sqref="A58">
    <cfRule type="expression" priority="17" dxfId="0" stopIfTrue="1">
      <formula>#REF!=0</formula>
    </cfRule>
  </conditionalFormatting>
  <conditionalFormatting sqref="A59">
    <cfRule type="expression" priority="18" dxfId="0" stopIfTrue="1">
      <formula>#REF!=0</formula>
    </cfRule>
  </conditionalFormatting>
  <conditionalFormatting sqref="A60">
    <cfRule type="expression" priority="19" dxfId="0" stopIfTrue="1">
      <formula>#REF!=0</formula>
    </cfRule>
  </conditionalFormatting>
  <conditionalFormatting sqref="G60">
    <cfRule type="expression" priority="20" dxfId="0" stopIfTrue="1">
      <formula>#REF!=0</formula>
    </cfRule>
  </conditionalFormatting>
  <conditionalFormatting sqref="H61:M61 H63:M63">
    <cfRule type="expression" priority="21" dxfId="0" stopIfTrue="1">
      <formula>#REF!=0</formula>
    </cfRule>
  </conditionalFormatting>
  <conditionalFormatting sqref="J56:K56">
    <cfRule type="cellIs" priority="22" dxfId="0" operator="equal" stopIfTrue="1">
      <formula>0</formula>
    </cfRule>
    <cfRule type="expression" priority="23" dxfId="1" stopIfTrue="1">
      <formula>#REF!=0</formula>
    </cfRule>
  </conditionalFormatting>
  <conditionalFormatting sqref="J57:K57">
    <cfRule type="cellIs" priority="24" dxfId="0" operator="equal" stopIfTrue="1">
      <formula>0</formula>
    </cfRule>
    <cfRule type="expression" priority="25" dxfId="1" stopIfTrue="1">
      <formula>#REF!=0</formula>
    </cfRule>
  </conditionalFormatting>
  <conditionalFormatting sqref="J58:K58">
    <cfRule type="cellIs" priority="26" dxfId="0" operator="equal" stopIfTrue="1">
      <formula>0</formula>
    </cfRule>
    <cfRule type="expression" priority="27" dxfId="1" stopIfTrue="1">
      <formula>#REF!=0</formula>
    </cfRule>
  </conditionalFormatting>
  <conditionalFormatting sqref="J59:K59">
    <cfRule type="cellIs" priority="28" dxfId="0" operator="equal" stopIfTrue="1">
      <formula>0</formula>
    </cfRule>
    <cfRule type="expression" priority="29" dxfId="1" stopIfTrue="1">
      <formula>#REF!=0</formula>
    </cfRule>
  </conditionalFormatting>
  <conditionalFormatting sqref="D52:F52">
    <cfRule type="expression" priority="30" dxfId="0" stopIfTrue="1">
      <formula>#REF!=0</formula>
    </cfRule>
  </conditionalFormatting>
  <conditionalFormatting sqref="D60:E60">
    <cfRule type="expression" priority="31" dxfId="0" stopIfTrue="1">
      <formula>#REF!=0</formula>
    </cfRule>
  </conditionalFormatting>
  <conditionalFormatting sqref="A52">
    <cfRule type="expression" priority="32" dxfId="0" stopIfTrue="1">
      <formula>#REF!=0</formula>
    </cfRule>
  </conditionalFormatting>
  <conditionalFormatting sqref="A53:A55">
    <cfRule type="expression" priority="33" dxfId="0" stopIfTrue="1">
      <formula>#REF!=0</formula>
    </cfRule>
  </conditionalFormatting>
  <conditionalFormatting sqref="J60:K60">
    <cfRule type="cellIs" priority="34" dxfId="0" operator="equal" stopIfTrue="1">
      <formula>0</formula>
    </cfRule>
    <cfRule type="expression" priority="35" dxfId="1" stopIfTrue="1">
      <formula>#REF!=0</formula>
    </cfRule>
  </conditionalFormatting>
  <conditionalFormatting sqref="N53:O55">
    <cfRule type="cellIs" priority="36" dxfId="0" operator="equal" stopIfTrue="1">
      <formula>0</formula>
    </cfRule>
    <cfRule type="expression" priority="37" dxfId="1" stopIfTrue="1">
      <formula>#REF!=0</formula>
    </cfRule>
  </conditionalFormatting>
  <conditionalFormatting sqref="N50:O50">
    <cfRule type="cellIs" priority="38" dxfId="0" operator="equal" stopIfTrue="1">
      <formula>0</formula>
    </cfRule>
    <cfRule type="expression" priority="39" dxfId="1" stopIfTrue="1">
      <formula>#REF!=0</formula>
    </cfRule>
  </conditionalFormatting>
  <conditionalFormatting sqref="N52:O52">
    <cfRule type="cellIs" priority="40" dxfId="0" operator="equal" stopIfTrue="1">
      <formula>0</formula>
    </cfRule>
    <cfRule type="expression" priority="41" dxfId="1" stopIfTrue="1">
      <formula>#REF!=0</formula>
    </cfRule>
  </conditionalFormatting>
  <conditionalFormatting sqref="B15:H15">
    <cfRule type="expression" priority="42" dxfId="0" stopIfTrue="1">
      <formula>#REF!=0</formula>
    </cfRule>
  </conditionalFormatting>
  <conditionalFormatting sqref="B14:H14">
    <cfRule type="expression" priority="43" dxfId="0" stopIfTrue="1">
      <formula>#REF!=0</formula>
    </cfRule>
  </conditionalFormatting>
  <conditionalFormatting sqref="B16:H16 B18:H18">
    <cfRule type="expression" priority="44" dxfId="0" stopIfTrue="1">
      <formula>#REF!=0</formula>
    </cfRule>
  </conditionalFormatting>
  <conditionalFormatting sqref="C19:H19">
    <cfRule type="expression" priority="45" dxfId="0" stopIfTrue="1">
      <formula>#REF!=0</formula>
    </cfRule>
  </conditionalFormatting>
  <conditionalFormatting sqref="C22:H22">
    <cfRule type="expression" priority="46" dxfId="0" stopIfTrue="1">
      <formula>#REF!=0</formula>
    </cfRule>
  </conditionalFormatting>
  <conditionalFormatting sqref="C21:H21">
    <cfRule type="expression" priority="47" dxfId="0" stopIfTrue="1">
      <formula>#REF!=0</formula>
    </cfRule>
  </conditionalFormatting>
  <conditionalFormatting sqref="C20">
    <cfRule type="expression" priority="48" dxfId="0" stopIfTrue="1">
      <formula>#REF!=0</formula>
    </cfRule>
  </conditionalFormatting>
  <conditionalFormatting sqref="B20">
    <cfRule type="expression" priority="49" dxfId="0" stopIfTrue="1">
      <formula>#REF!=0</formula>
    </cfRule>
  </conditionalFormatting>
  <conditionalFormatting sqref="B19">
    <cfRule type="expression" priority="50" dxfId="0" stopIfTrue="1">
      <formula>#REF!=0</formula>
    </cfRule>
  </conditionalFormatting>
  <conditionalFormatting sqref="B21">
    <cfRule type="expression" priority="51" dxfId="0" stopIfTrue="1">
      <formula>#REF!=0</formula>
    </cfRule>
  </conditionalFormatting>
  <conditionalFormatting sqref="B22">
    <cfRule type="expression" priority="52" dxfId="0" stopIfTrue="1">
      <formula>#REF!=0</formula>
    </cfRule>
  </conditionalFormatting>
  <conditionalFormatting sqref="B23">
    <cfRule type="expression" priority="53" dxfId="0" stopIfTrue="1">
      <formula>#REF!=0</formula>
    </cfRule>
  </conditionalFormatting>
  <conditionalFormatting sqref="B26 B43">
    <cfRule type="expression" priority="54" dxfId="0" stopIfTrue="1">
      <formula>#REF!=0</formula>
    </cfRule>
  </conditionalFormatting>
  <conditionalFormatting sqref="B28:D28 F28:H28">
    <cfRule type="expression" priority="55" dxfId="0" stopIfTrue="1">
      <formula>#REF!=0</formula>
    </cfRule>
  </conditionalFormatting>
  <conditionalFormatting sqref="C29:H30">
    <cfRule type="expression" priority="56" dxfId="0" stopIfTrue="1">
      <formula>#REF!=0</formula>
    </cfRule>
  </conditionalFormatting>
  <conditionalFormatting sqref="C31:H31">
    <cfRule type="expression" priority="57" dxfId="0" stopIfTrue="1">
      <formula>#REF!=0</formula>
    </cfRule>
  </conditionalFormatting>
  <conditionalFormatting sqref="C32:H32">
    <cfRule type="expression" priority="58" dxfId="0" stopIfTrue="1">
      <formula>#REF!=0</formula>
    </cfRule>
  </conditionalFormatting>
  <conditionalFormatting sqref="C33:H33">
    <cfRule type="expression" priority="59" dxfId="0" stopIfTrue="1">
      <formula>#REF!=0</formula>
    </cfRule>
  </conditionalFormatting>
  <conditionalFormatting sqref="C34:H34">
    <cfRule type="expression" priority="60" dxfId="0" stopIfTrue="1">
      <formula>#REF!=0</formula>
    </cfRule>
  </conditionalFormatting>
  <conditionalFormatting sqref="C35:H35">
    <cfRule type="expression" priority="61" dxfId="0" stopIfTrue="1">
      <formula>#REF!=0</formula>
    </cfRule>
  </conditionalFormatting>
  <conditionalFormatting sqref="C36:H36">
    <cfRule type="expression" priority="62" dxfId="0" stopIfTrue="1">
      <formula>#REF!=0</formula>
    </cfRule>
  </conditionalFormatting>
  <conditionalFormatting sqref="C37:H37">
    <cfRule type="expression" priority="63" dxfId="0" stopIfTrue="1">
      <formula>#REF!=0</formula>
    </cfRule>
  </conditionalFormatting>
  <conditionalFormatting sqref="C38:C39 D38">
    <cfRule type="expression" priority="64" dxfId="0" stopIfTrue="1">
      <formula>#REF!=0</formula>
    </cfRule>
  </conditionalFormatting>
  <conditionalFormatting sqref="C40">
    <cfRule type="expression" priority="65" dxfId="0" stopIfTrue="1">
      <formula>#REF!=0</formula>
    </cfRule>
  </conditionalFormatting>
  <conditionalFormatting sqref="B29">
    <cfRule type="expression" priority="66" dxfId="0" stopIfTrue="1">
      <formula>#REF!=0</formula>
    </cfRule>
  </conditionalFormatting>
  <conditionalFormatting sqref="B30">
    <cfRule type="expression" priority="67" dxfId="0" stopIfTrue="1">
      <formula>#REF!=0</formula>
    </cfRule>
  </conditionalFormatting>
  <conditionalFormatting sqref="B31">
    <cfRule type="expression" priority="68" dxfId="0" stopIfTrue="1">
      <formula>#REF!=0</formula>
    </cfRule>
  </conditionalFormatting>
  <conditionalFormatting sqref="B32">
    <cfRule type="expression" priority="69" dxfId="0" stopIfTrue="1">
      <formula>#REF!=0</formula>
    </cfRule>
  </conditionalFormatting>
  <conditionalFormatting sqref="B33">
    <cfRule type="expression" priority="70" dxfId="0" stopIfTrue="1">
      <formula>#REF!=0</formula>
    </cfRule>
  </conditionalFormatting>
  <conditionalFormatting sqref="B34">
    <cfRule type="expression" priority="71" dxfId="0" stopIfTrue="1">
      <formula>#REF!=0</formula>
    </cfRule>
  </conditionalFormatting>
  <conditionalFormatting sqref="B35">
    <cfRule type="expression" priority="72" dxfId="0" stopIfTrue="1">
      <formula>#REF!=0</formula>
    </cfRule>
  </conditionalFormatting>
  <conditionalFormatting sqref="B36">
    <cfRule type="expression" priority="73" dxfId="0" stopIfTrue="1">
      <formula>#REF!=0</formula>
    </cfRule>
  </conditionalFormatting>
  <conditionalFormatting sqref="B37">
    <cfRule type="expression" priority="74" dxfId="0" stopIfTrue="1">
      <formula>#REF!=0</formula>
    </cfRule>
  </conditionalFormatting>
  <conditionalFormatting sqref="B38">
    <cfRule type="expression" priority="75" dxfId="0" stopIfTrue="1">
      <formula>#REF!=0</formula>
    </cfRule>
  </conditionalFormatting>
  <conditionalFormatting sqref="B39">
    <cfRule type="expression" priority="76" dxfId="0" stopIfTrue="1">
      <formula>#REF!=0</formula>
    </cfRule>
  </conditionalFormatting>
  <conditionalFormatting sqref="B40">
    <cfRule type="expression" priority="77" dxfId="0" stopIfTrue="1">
      <formula>#REF!=0</formula>
    </cfRule>
  </conditionalFormatting>
  <conditionalFormatting sqref="B47">
    <cfRule type="expression" priority="78" dxfId="0" stopIfTrue="1">
      <formula>#REF!=0</formula>
    </cfRule>
  </conditionalFormatting>
  <conditionalFormatting sqref="B48">
    <cfRule type="expression" priority="79" dxfId="0" stopIfTrue="1">
      <formula>#REF!=0</formula>
    </cfRule>
  </conditionalFormatting>
  <conditionalFormatting sqref="B49">
    <cfRule type="expression" priority="80" dxfId="0" stopIfTrue="1">
      <formula>#REF!=0</formula>
    </cfRule>
  </conditionalFormatting>
  <conditionalFormatting sqref="C47">
    <cfRule type="expression" priority="81" dxfId="0" stopIfTrue="1">
      <formula>#REF!=0</formula>
    </cfRule>
  </conditionalFormatting>
  <conditionalFormatting sqref="C46">
    <cfRule type="expression" priority="82" dxfId="0" stopIfTrue="1">
      <formula>#REF!=0</formula>
    </cfRule>
  </conditionalFormatting>
  <conditionalFormatting sqref="C48">
    <cfRule type="expression" priority="83" dxfId="0" stopIfTrue="1">
      <formula>#REF!=0</formula>
    </cfRule>
  </conditionalFormatting>
  <conditionalFormatting sqref="C49">
    <cfRule type="expression" priority="84" dxfId="0" stopIfTrue="1">
      <formula>#REF!=0</formula>
    </cfRule>
  </conditionalFormatting>
  <conditionalFormatting sqref="D46">
    <cfRule type="expression" priority="85" dxfId="0" stopIfTrue="1">
      <formula>#REF!=0</formula>
    </cfRule>
  </conditionalFormatting>
  <conditionalFormatting sqref="D47">
    <cfRule type="expression" priority="86" dxfId="0" stopIfTrue="1">
      <formula>#REF!=0</formula>
    </cfRule>
  </conditionalFormatting>
  <conditionalFormatting sqref="D48">
    <cfRule type="expression" priority="87" dxfId="0" stopIfTrue="1">
      <formula>#REF!=0</formula>
    </cfRule>
  </conditionalFormatting>
  <conditionalFormatting sqref="D49">
    <cfRule type="expression" priority="88" dxfId="0" stopIfTrue="1">
      <formula>#REF!=0</formula>
    </cfRule>
  </conditionalFormatting>
  <conditionalFormatting sqref="E46">
    <cfRule type="expression" priority="89" dxfId="0" stopIfTrue="1">
      <formula>#REF!=0</formula>
    </cfRule>
  </conditionalFormatting>
  <conditionalFormatting sqref="E47">
    <cfRule type="expression" priority="90" dxfId="0" stopIfTrue="1">
      <formula>#REF!=0</formula>
    </cfRule>
  </conditionalFormatting>
  <conditionalFormatting sqref="E48">
    <cfRule type="expression" priority="91" dxfId="0" stopIfTrue="1">
      <formula>#REF!=0</formula>
    </cfRule>
  </conditionalFormatting>
  <conditionalFormatting sqref="E49">
    <cfRule type="expression" priority="92" dxfId="0" stopIfTrue="1">
      <formula>#REF!=0</formula>
    </cfRule>
  </conditionalFormatting>
  <conditionalFormatting sqref="F46">
    <cfRule type="expression" priority="93" dxfId="0" stopIfTrue="1">
      <formula>#REF!=0</formula>
    </cfRule>
  </conditionalFormatting>
  <conditionalFormatting sqref="G46">
    <cfRule type="expression" priority="94" dxfId="0" stopIfTrue="1">
      <formula>#REF!=0</formula>
    </cfRule>
  </conditionalFormatting>
  <conditionalFormatting sqref="G47">
    <cfRule type="expression" priority="95" dxfId="0" stopIfTrue="1">
      <formula>#REF!=0</formula>
    </cfRule>
  </conditionalFormatting>
  <conditionalFormatting sqref="G48">
    <cfRule type="expression" priority="96" dxfId="0" stopIfTrue="1">
      <formula>#REF!=0</formula>
    </cfRule>
  </conditionalFormatting>
  <conditionalFormatting sqref="G49">
    <cfRule type="expression" priority="97" dxfId="0" stopIfTrue="1">
      <formula>#REF!=0</formula>
    </cfRule>
  </conditionalFormatting>
  <conditionalFormatting sqref="H46">
    <cfRule type="expression" priority="98" dxfId="0" stopIfTrue="1">
      <formula>#REF!=0</formula>
    </cfRule>
  </conditionalFormatting>
  <conditionalFormatting sqref="H47">
    <cfRule type="expression" priority="99" dxfId="0" stopIfTrue="1">
      <formula>#REF!=0</formula>
    </cfRule>
  </conditionalFormatting>
  <conditionalFormatting sqref="H48">
    <cfRule type="expression" priority="100" dxfId="0" stopIfTrue="1">
      <formula>#REF!=0</formula>
    </cfRule>
  </conditionalFormatting>
  <conditionalFormatting sqref="H49">
    <cfRule type="expression" priority="101" dxfId="0" stopIfTrue="1">
      <formula>#REF!=0</formula>
    </cfRule>
  </conditionalFormatting>
  <conditionalFormatting sqref="G24">
    <cfRule type="expression" priority="102" dxfId="0" stopIfTrue="1">
      <formula>#REF!=0</formula>
    </cfRule>
  </conditionalFormatting>
  <conditionalFormatting sqref="F24">
    <cfRule type="expression" priority="103" dxfId="0" stopIfTrue="1">
      <formula>#REF!=0</formula>
    </cfRule>
  </conditionalFormatting>
  <conditionalFormatting sqref="G26">
    <cfRule type="expression" priority="104" dxfId="0" stopIfTrue="1">
      <formula>#REF!=0</formula>
    </cfRule>
  </conditionalFormatting>
  <conditionalFormatting sqref="G41">
    <cfRule type="expression" priority="105" dxfId="0" stopIfTrue="1">
      <formula>#REF!=0</formula>
    </cfRule>
  </conditionalFormatting>
  <conditionalFormatting sqref="F41">
    <cfRule type="expression" priority="106" dxfId="0" stopIfTrue="1">
      <formula>#REF!=0</formula>
    </cfRule>
  </conditionalFormatting>
  <conditionalFormatting sqref="G43">
    <cfRule type="expression" priority="107" dxfId="0" stopIfTrue="1">
      <formula>#REF!=0</formula>
    </cfRule>
  </conditionalFormatting>
  <conditionalFormatting sqref="L15:M15">
    <cfRule type="cellIs" priority="108" dxfId="0" operator="equal" stopIfTrue="1">
      <formula>0</formula>
    </cfRule>
    <cfRule type="expression" priority="109" dxfId="1" stopIfTrue="1">
      <formula>#REF!=0</formula>
    </cfRule>
  </conditionalFormatting>
  <conditionalFormatting sqref="L14:M14">
    <cfRule type="cellIs" priority="110" dxfId="0" operator="equal" stopIfTrue="1">
      <formula>0</formula>
    </cfRule>
    <cfRule type="expression" priority="111" dxfId="1" stopIfTrue="1">
      <formula>#REF!=0</formula>
    </cfRule>
  </conditionalFormatting>
  <conditionalFormatting sqref="J20:K20">
    <cfRule type="cellIs" priority="112" dxfId="0" operator="equal" stopIfTrue="1">
      <formula>0</formula>
    </cfRule>
    <cfRule type="expression" priority="113" dxfId="1" stopIfTrue="1">
      <formula>#REF!=0</formula>
    </cfRule>
  </conditionalFormatting>
  <conditionalFormatting sqref="J21:K21">
    <cfRule type="cellIs" priority="114" dxfId="0" operator="equal" stopIfTrue="1">
      <formula>0</formula>
    </cfRule>
    <cfRule type="expression" priority="115" dxfId="1" stopIfTrue="1">
      <formula>#REF!=0</formula>
    </cfRule>
  </conditionalFormatting>
  <conditionalFormatting sqref="J22:K22">
    <cfRule type="cellIs" priority="116" dxfId="0" operator="equal" stopIfTrue="1">
      <formula>0</formula>
    </cfRule>
    <cfRule type="expression" priority="117" dxfId="1" stopIfTrue="1">
      <formula>#REF!=0</formula>
    </cfRule>
  </conditionalFormatting>
  <conditionalFormatting sqref="J23:K23">
    <cfRule type="cellIs" priority="118" dxfId="0" operator="equal" stopIfTrue="1">
      <formula>0</formula>
    </cfRule>
    <cfRule type="expression" priority="119" dxfId="1" stopIfTrue="1">
      <formula>#REF!=0</formula>
    </cfRule>
  </conditionalFormatting>
  <conditionalFormatting sqref="J29:K29">
    <cfRule type="cellIs" priority="120" dxfId="0" operator="equal" stopIfTrue="1">
      <formula>0</formula>
    </cfRule>
    <cfRule type="expression" priority="121" dxfId="1" stopIfTrue="1">
      <formula>#REF!=0</formula>
    </cfRule>
  </conditionalFormatting>
  <conditionalFormatting sqref="J30:K30">
    <cfRule type="cellIs" priority="122" dxfId="0" operator="equal" stopIfTrue="1">
      <formula>0</formula>
    </cfRule>
    <cfRule type="expression" priority="123" dxfId="1" stopIfTrue="1">
      <formula>#REF!=0</formula>
    </cfRule>
  </conditionalFormatting>
  <conditionalFormatting sqref="J31:K31">
    <cfRule type="cellIs" priority="124" dxfId="0" operator="equal" stopIfTrue="1">
      <formula>0</formula>
    </cfRule>
    <cfRule type="expression" priority="125" dxfId="1" stopIfTrue="1">
      <formula>#REF!=0</formula>
    </cfRule>
  </conditionalFormatting>
  <conditionalFormatting sqref="J32:K32">
    <cfRule type="cellIs" priority="126" dxfId="0" operator="equal" stopIfTrue="1">
      <formula>0</formula>
    </cfRule>
    <cfRule type="expression" priority="127" dxfId="1" stopIfTrue="1">
      <formula>#REF!=0</formula>
    </cfRule>
  </conditionalFormatting>
  <conditionalFormatting sqref="J33:K33">
    <cfRule type="cellIs" priority="128" dxfId="0" operator="equal" stopIfTrue="1">
      <formula>0</formula>
    </cfRule>
    <cfRule type="expression" priority="129" dxfId="1" stopIfTrue="1">
      <formula>#REF!=0</formula>
    </cfRule>
  </conditionalFormatting>
  <conditionalFormatting sqref="J34:K34">
    <cfRule type="cellIs" priority="130" dxfId="0" operator="equal" stopIfTrue="1">
      <formula>0</formula>
    </cfRule>
    <cfRule type="expression" priority="131" dxfId="1" stopIfTrue="1">
      <formula>#REF!=0</formula>
    </cfRule>
  </conditionalFormatting>
  <conditionalFormatting sqref="J35:K35">
    <cfRule type="cellIs" priority="132" dxfId="0" operator="equal" stopIfTrue="1">
      <formula>0</formula>
    </cfRule>
    <cfRule type="expression" priority="133" dxfId="1" stopIfTrue="1">
      <formula>#REF!=0</formula>
    </cfRule>
  </conditionalFormatting>
  <conditionalFormatting sqref="J36:K36">
    <cfRule type="cellIs" priority="134" dxfId="0" operator="equal" stopIfTrue="1">
      <formula>0</formula>
    </cfRule>
    <cfRule type="expression" priority="135" dxfId="1" stopIfTrue="1">
      <formula>#REF!=0</formula>
    </cfRule>
  </conditionalFormatting>
  <conditionalFormatting sqref="J37:K37">
    <cfRule type="cellIs" priority="136" dxfId="0" operator="equal" stopIfTrue="1">
      <formula>0</formula>
    </cfRule>
    <cfRule type="expression" priority="137" dxfId="1" stopIfTrue="1">
      <formula>#REF!=0</formula>
    </cfRule>
  </conditionalFormatting>
  <conditionalFormatting sqref="J38:K38">
    <cfRule type="cellIs" priority="138" dxfId="0" operator="equal" stopIfTrue="1">
      <formula>0</formula>
    </cfRule>
    <cfRule type="expression" priority="139" dxfId="1" stopIfTrue="1">
      <formula>#REF!=0</formula>
    </cfRule>
  </conditionalFormatting>
  <conditionalFormatting sqref="J39:K39">
    <cfRule type="cellIs" priority="140" dxfId="0" operator="equal" stopIfTrue="1">
      <formula>0</formula>
    </cfRule>
    <cfRule type="expression" priority="141" dxfId="1" stopIfTrue="1">
      <formula>#REF!=0</formula>
    </cfRule>
  </conditionalFormatting>
  <conditionalFormatting sqref="J40:K40">
    <cfRule type="cellIs" priority="142" dxfId="0" operator="equal" stopIfTrue="1">
      <formula>0</formula>
    </cfRule>
    <cfRule type="expression" priority="143" dxfId="1" stopIfTrue="1">
      <formula>#REF!=0</formula>
    </cfRule>
  </conditionalFormatting>
  <conditionalFormatting sqref="E28">
    <cfRule type="expression" priority="144" dxfId="0" stopIfTrue="1">
      <formula>#REF!=0</formula>
    </cfRule>
  </conditionalFormatting>
  <conditionalFormatting sqref="E38:H38">
    <cfRule type="expression" priority="145" dxfId="0" stopIfTrue="1">
      <formula>#REF!=0</formula>
    </cfRule>
  </conditionalFormatting>
  <conditionalFormatting sqref="D40:H40">
    <cfRule type="expression" priority="146" dxfId="0" stopIfTrue="1">
      <formula>#REF!=0</formula>
    </cfRule>
  </conditionalFormatting>
  <conditionalFormatting sqref="A14">
    <cfRule type="expression" priority="147" dxfId="0" stopIfTrue="1">
      <formula>#REF!=0</formula>
    </cfRule>
  </conditionalFormatting>
  <conditionalFormatting sqref="A15">
    <cfRule type="expression" priority="148" dxfId="0" stopIfTrue="1">
      <formula>#REF!=0</formula>
    </cfRule>
  </conditionalFormatting>
  <conditionalFormatting sqref="A16">
    <cfRule type="expression" priority="149" dxfId="0" stopIfTrue="1">
      <formula>#REF!=0</formula>
    </cfRule>
  </conditionalFormatting>
  <conditionalFormatting sqref="A18">
    <cfRule type="expression" priority="150" dxfId="0" stopIfTrue="1">
      <formula>#REF!=0</formula>
    </cfRule>
  </conditionalFormatting>
  <conditionalFormatting sqref="A24">
    <cfRule type="expression" priority="151" dxfId="0" stopIfTrue="1">
      <formula>#REF!=0</formula>
    </cfRule>
  </conditionalFormatting>
  <conditionalFormatting sqref="A26">
    <cfRule type="expression" priority="152" dxfId="0" stopIfTrue="1">
      <formula>#REF!=0</formula>
    </cfRule>
  </conditionalFormatting>
  <conditionalFormatting sqref="A28">
    <cfRule type="expression" priority="153" dxfId="0" stopIfTrue="1">
      <formula>#REF!=0</formula>
    </cfRule>
  </conditionalFormatting>
  <conditionalFormatting sqref="A43">
    <cfRule type="expression" priority="154" dxfId="0" stopIfTrue="1">
      <formula>#REF!=0</formula>
    </cfRule>
  </conditionalFormatting>
  <conditionalFormatting sqref="A45">
    <cfRule type="expression" priority="155" dxfId="0" stopIfTrue="1">
      <formula>#REF!=0</formula>
    </cfRule>
  </conditionalFormatting>
  <conditionalFormatting sqref="D13">
    <cfRule type="expression" priority="156" dxfId="2" stopIfTrue="1">
      <formula>#REF!=0</formula>
    </cfRule>
  </conditionalFormatting>
  <conditionalFormatting sqref="G13:H13">
    <cfRule type="expression" priority="157" dxfId="2" stopIfTrue="1">
      <formula>#REF!=0</formula>
    </cfRule>
  </conditionalFormatting>
  <conditionalFormatting sqref="N13:O13">
    <cfRule type="expression" priority="158" dxfId="2" stopIfTrue="1">
      <formula>#REF!=0</formula>
    </cfRule>
  </conditionalFormatting>
  <conditionalFormatting sqref="J24:K24">
    <cfRule type="cellIs" priority="159" dxfId="0" operator="equal" stopIfTrue="1">
      <formula>0</formula>
    </cfRule>
    <cfRule type="expression" priority="160" dxfId="1" stopIfTrue="1">
      <formula>#REF!=0</formula>
    </cfRule>
  </conditionalFormatting>
  <conditionalFormatting sqref="J41:K41">
    <cfRule type="cellIs" priority="161" dxfId="0" operator="equal" stopIfTrue="1">
      <formula>0</formula>
    </cfRule>
    <cfRule type="expression" priority="162" dxfId="1" stopIfTrue="1">
      <formula>#REF!=0</formula>
    </cfRule>
  </conditionalFormatting>
  <conditionalFormatting sqref="N43:O43">
    <cfRule type="cellIs" priority="163" dxfId="0" operator="equal" stopIfTrue="1">
      <formula>0</formula>
    </cfRule>
    <cfRule type="expression" priority="164" dxfId="1" stopIfTrue="1">
      <formula>#REF!=0</formula>
    </cfRule>
  </conditionalFormatting>
  <conditionalFormatting sqref="N26:O26">
    <cfRule type="cellIs" priority="165" dxfId="0" operator="equal" stopIfTrue="1">
      <formula>0</formula>
    </cfRule>
    <cfRule type="expression" priority="166" dxfId="1" stopIfTrue="1">
      <formula>#REF!=0</formula>
    </cfRule>
  </conditionalFormatting>
  <conditionalFormatting sqref="L16:M16">
    <cfRule type="cellIs" priority="167" dxfId="0" operator="equal" stopIfTrue="1">
      <formula>0</formula>
    </cfRule>
    <cfRule type="expression" priority="168" dxfId="1" stopIfTrue="1">
      <formula>#REF!=0</formula>
    </cfRule>
  </conditionalFormatting>
  <conditionalFormatting sqref="J19:K19">
    <cfRule type="cellIs" priority="169" dxfId="0" operator="equal" stopIfTrue="1">
      <formula>0</formula>
    </cfRule>
    <cfRule type="expression" priority="170" dxfId="1" stopIfTrue="1">
      <formula>#REF!=0</formula>
    </cfRule>
  </conditionalFormatting>
  <conditionalFormatting sqref="N46:O46">
    <cfRule type="cellIs" priority="171" dxfId="0" operator="equal" stopIfTrue="1">
      <formula>0</formula>
    </cfRule>
    <cfRule type="expression" priority="172" dxfId="1" stopIfTrue="1">
      <formula>#REF!=0</formula>
    </cfRule>
  </conditionalFormatting>
  <conditionalFormatting sqref="N47:O47">
    <cfRule type="cellIs" priority="173" dxfId="0" operator="equal" stopIfTrue="1">
      <formula>0</formula>
    </cfRule>
    <cfRule type="expression" priority="174" dxfId="1" stopIfTrue="1">
      <formula>#REF!=0</formula>
    </cfRule>
  </conditionalFormatting>
  <conditionalFormatting sqref="N48:O48">
    <cfRule type="cellIs" priority="175" dxfId="0" operator="equal" stopIfTrue="1">
      <formula>0</formula>
    </cfRule>
    <cfRule type="expression" priority="176" dxfId="1" stopIfTrue="1">
      <formula>#REF!=0</formula>
    </cfRule>
  </conditionalFormatting>
  <conditionalFormatting sqref="N49:O49">
    <cfRule type="cellIs" priority="177" dxfId="0" operator="equal" stopIfTrue="1">
      <formula>0</formula>
    </cfRule>
    <cfRule type="expression" priority="178" dxfId="1" stopIfTrue="1">
      <formula>#REF!=0</formula>
    </cfRule>
  </conditionalFormatting>
  <conditionalFormatting sqref="B46">
    <cfRule type="expression" priority="179" dxfId="0" stopIfTrue="1">
      <formula>#REF!=0</formula>
    </cfRule>
  </conditionalFormatting>
  <conditionalFormatting sqref="J14:K14 N14:O14">
    <cfRule type="cellIs" priority="180" dxfId="0" operator="equal" stopIfTrue="1">
      <formula>0</formula>
    </cfRule>
    <cfRule type="expression" priority="181" dxfId="1" stopIfTrue="1">
      <formula>#REF!=0</formula>
    </cfRule>
  </conditionalFormatting>
  <conditionalFormatting sqref="K10:O12 D10:F12 B10:C10 B12:C12">
    <cfRule type="cellIs" priority="182" dxfId="0" operator="equal" stopIfTrue="1">
      <formula>0</formula>
    </cfRule>
  </conditionalFormatting>
  <conditionalFormatting sqref="B45:H45">
    <cfRule type="expression" priority="183" dxfId="0" stopIfTrue="1">
      <formula>#REF!=0</formula>
    </cfRule>
  </conditionalFormatting>
  <dataValidations count="3">
    <dataValidation operator="equal" allowBlank="1" showInputMessage="1" showErrorMessage="1" promptTitle="GENTS / LEDIS" prompt="TO WRITE HERE&#10;&#10;&quot;G&quot; FOR GENTS&#10;&#10;&quot;L&quot; FOR LEDIS" sqref="D13"/>
    <dataValidation allowBlank="1" showInputMessage="1" showErrorMessage="1" promptTitle="MEDICLAIM" prompt="PLEASE DO NOT WRITE ABOVE&#10;&#10;10,000" sqref="J22:K22"/>
    <dataValidation allowBlank="1" showInputMessage="1" showErrorMessage="1" promptTitle="EDUCATION FEE" prompt="MAXIMUM EDUCATION FEES VALUES IS 24,000&#10;&#10;OR&#10;&#10;12,000 / CHILDREN" sqref="J38:K38"/>
  </dataValidations>
  <hyperlinks>
    <hyperlink ref="L9" r:id="rId1" display="jitendra.teo@gmail.com"/>
  </hyperlinks>
  <printOptions/>
  <pageMargins left="0.5" right="0.25" top="1" bottom="0.75" header="0.5" footer="0.5"/>
  <pageSetup horizontalDpi="300" verticalDpi="300" orientation="portrait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AA107"/>
  <sheetViews>
    <sheetView workbookViewId="0" topLeftCell="A1">
      <selection activeCell="B64" sqref="B64:P64"/>
    </sheetView>
  </sheetViews>
  <sheetFormatPr defaultColWidth="9.140625" defaultRowHeight="12.75"/>
  <cols>
    <col min="1" max="4" width="3.7109375" style="0" customWidth="1"/>
    <col min="5" max="5" width="2.421875" style="0" customWidth="1"/>
    <col min="6" max="10" width="3.7109375" style="0" customWidth="1"/>
    <col min="11" max="11" width="6.140625" style="0" customWidth="1"/>
    <col min="12" max="20" width="3.7109375" style="0" customWidth="1"/>
    <col min="21" max="21" width="7.8515625" style="0" customWidth="1"/>
    <col min="22" max="22" width="0.13671875" style="0" customWidth="1"/>
    <col min="23" max="23" width="9.28125" style="0" customWidth="1"/>
    <col min="24" max="24" width="0.13671875" style="0" hidden="1" customWidth="1"/>
    <col min="25" max="25" width="0.13671875" style="0" customWidth="1"/>
    <col min="26" max="16384" width="3.7109375" style="0" customWidth="1"/>
  </cols>
  <sheetData>
    <row r="1" spans="1:25" ht="12.75">
      <c r="A1" s="134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</row>
    <row r="2" spans="1:25" ht="12.75">
      <c r="A2" s="134" t="s">
        <v>83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</row>
    <row r="3" spans="1:25" ht="12.75">
      <c r="A3" s="135" t="s">
        <v>84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7"/>
    </row>
    <row r="4" spans="1:6" ht="6" customHeight="1">
      <c r="A4" s="138"/>
      <c r="B4" s="138"/>
      <c r="C4" s="138"/>
      <c r="D4" s="138"/>
      <c r="E4" s="138"/>
      <c r="F4" s="138"/>
    </row>
    <row r="5" spans="1:25" ht="12.75">
      <c r="A5" s="139" t="s">
        <v>85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  <c r="N5" s="139" t="s">
        <v>86</v>
      </c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1"/>
    </row>
    <row r="6" spans="1:25" ht="20.25" customHeight="1">
      <c r="A6" s="171" t="str">
        <f>'B.G GOSWAMI'!C6</f>
        <v>PATEL JITENDRAKUMAR AMRUTLAL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3"/>
      <c r="N6" s="171" t="str">
        <f>A6</f>
        <v>PATEL JITENDRAKUMAR AMRUTLAL</v>
      </c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3"/>
    </row>
    <row r="7" spans="1:25" ht="24.75" customHeight="1">
      <c r="A7" s="174" t="str">
        <f>'B.G GOSWAMI'!C7</f>
        <v>Smt.M.K.Patel High School&amp;Smt A.S.J.Patel H.S.School,Gozaria.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6"/>
      <c r="N7" s="177" t="str">
        <f>'B.G GOSWAMI'!C10</f>
        <v>ASST.TEACHER</v>
      </c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9"/>
    </row>
    <row r="8" spans="1:25" ht="12.75">
      <c r="A8" s="180" t="s">
        <v>87</v>
      </c>
      <c r="B8" s="181"/>
      <c r="C8" s="181"/>
      <c r="D8" s="181"/>
      <c r="E8" s="181"/>
      <c r="F8" s="182"/>
      <c r="G8" s="180" t="s">
        <v>88</v>
      </c>
      <c r="H8" s="181"/>
      <c r="I8" s="181"/>
      <c r="J8" s="181"/>
      <c r="K8" s="181"/>
      <c r="L8" s="181"/>
      <c r="M8" s="182"/>
      <c r="N8" s="183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</row>
    <row r="9" spans="1:25" ht="12.75">
      <c r="A9" s="184" t="str">
        <f>'B.G GOSWAMI'!C8</f>
        <v>AGDPP3561E</v>
      </c>
      <c r="B9" s="185"/>
      <c r="C9" s="185"/>
      <c r="D9" s="185"/>
      <c r="E9" s="185"/>
      <c r="F9" s="186"/>
      <c r="G9" s="184">
        <f>'B.G GOSWAMI'!C9</f>
        <v>1245</v>
      </c>
      <c r="H9" s="185"/>
      <c r="I9" s="185"/>
      <c r="J9" s="185"/>
      <c r="K9" s="185"/>
      <c r="L9" s="185"/>
      <c r="M9" s="186"/>
      <c r="N9" s="183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1:25" ht="12.75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  <c r="N10" s="139" t="s">
        <v>89</v>
      </c>
      <c r="O10" s="140"/>
      <c r="P10" s="140"/>
      <c r="Q10" s="140"/>
      <c r="R10" s="140"/>
      <c r="S10" s="140"/>
      <c r="T10" s="141"/>
      <c r="U10" s="187" t="s">
        <v>90</v>
      </c>
      <c r="V10" s="188"/>
      <c r="W10" s="188"/>
      <c r="X10" s="188"/>
      <c r="Y10" s="189"/>
    </row>
    <row r="11" spans="1:25" ht="12.75">
      <c r="A11" s="190" t="s">
        <v>167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2"/>
      <c r="N11" s="180" t="s">
        <v>91</v>
      </c>
      <c r="O11" s="181"/>
      <c r="P11" s="181"/>
      <c r="Q11" s="182"/>
      <c r="R11" s="139" t="s">
        <v>92</v>
      </c>
      <c r="S11" s="140"/>
      <c r="T11" s="141"/>
      <c r="U11" s="183"/>
      <c r="V11" s="138"/>
      <c r="W11" s="138"/>
      <c r="X11" s="138"/>
      <c r="Y11" s="196"/>
    </row>
    <row r="12" spans="1:25" ht="12.75">
      <c r="A12" s="193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5"/>
      <c r="N12" s="197">
        <v>39904</v>
      </c>
      <c r="O12" s="198"/>
      <c r="P12" s="198"/>
      <c r="Q12" s="199"/>
      <c r="R12" s="200">
        <v>40268</v>
      </c>
      <c r="S12" s="198"/>
      <c r="T12" s="199"/>
      <c r="U12" s="201" t="s">
        <v>165</v>
      </c>
      <c r="V12" s="201"/>
      <c r="W12" s="201"/>
      <c r="X12" s="201"/>
      <c r="Y12" s="201"/>
    </row>
    <row r="13" spans="1:25" ht="12.75">
      <c r="A13" s="201" t="s">
        <v>93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</row>
    <row r="14" spans="1:25" ht="13.5" thickBot="1">
      <c r="A14" s="67"/>
      <c r="B14" s="63"/>
      <c r="C14" s="63"/>
      <c r="D14" s="63"/>
      <c r="E14" s="63"/>
      <c r="F14" s="63"/>
      <c r="Q14" s="138" t="s">
        <v>94</v>
      </c>
      <c r="R14" s="138"/>
      <c r="S14" s="138"/>
      <c r="T14" s="138" t="s">
        <v>94</v>
      </c>
      <c r="U14" s="138"/>
      <c r="V14" s="138"/>
      <c r="W14" s="138" t="s">
        <v>94</v>
      </c>
      <c r="X14" s="138"/>
      <c r="Y14" s="138"/>
    </row>
    <row r="15" spans="1:25" ht="12.75">
      <c r="A15" s="68">
        <v>1</v>
      </c>
      <c r="B15" s="202" t="s">
        <v>95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3"/>
      <c r="Q15" s="204"/>
      <c r="R15" s="205"/>
      <c r="S15" s="206"/>
      <c r="T15" s="207"/>
      <c r="U15" s="208"/>
      <c r="V15" s="208"/>
      <c r="W15" s="208"/>
      <c r="X15" s="208"/>
      <c r="Y15" s="208"/>
    </row>
    <row r="16" spans="1:25" ht="12.75">
      <c r="A16" s="68" t="s">
        <v>96</v>
      </c>
      <c r="B16" s="131" t="s">
        <v>97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209">
        <f>'B.G GOSWAMI'!L14</f>
        <v>145200</v>
      </c>
      <c r="R16" s="198"/>
      <c r="S16" s="210"/>
      <c r="T16" s="211"/>
      <c r="U16" s="212"/>
      <c r="V16" s="212"/>
      <c r="W16" s="212"/>
      <c r="X16" s="212"/>
      <c r="Y16" s="212"/>
    </row>
    <row r="17" spans="1:25" ht="12.75">
      <c r="A17" s="68" t="s">
        <v>98</v>
      </c>
      <c r="B17" s="213" t="s">
        <v>99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4"/>
      <c r="R17" s="212"/>
      <c r="S17" s="215"/>
      <c r="T17" s="211"/>
      <c r="U17" s="212"/>
      <c r="V17" s="212"/>
      <c r="W17" s="212"/>
      <c r="X17" s="212"/>
      <c r="Y17" s="212"/>
    </row>
    <row r="18" spans="1:25" ht="12.75">
      <c r="A18" s="68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4"/>
      <c r="R18" s="212"/>
      <c r="S18" s="215"/>
      <c r="T18" s="211"/>
      <c r="U18" s="212"/>
      <c r="V18" s="212"/>
      <c r="W18" s="212"/>
      <c r="X18" s="212"/>
      <c r="Y18" s="212"/>
    </row>
    <row r="19" spans="1:25" ht="12.75">
      <c r="A19" s="68" t="s">
        <v>100</v>
      </c>
      <c r="B19" s="213" t="s">
        <v>101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4"/>
      <c r="R19" s="212"/>
      <c r="S19" s="215"/>
      <c r="T19" s="211"/>
      <c r="U19" s="212"/>
      <c r="V19" s="212"/>
      <c r="W19" s="212"/>
      <c r="X19" s="212"/>
      <c r="Y19" s="212"/>
    </row>
    <row r="20" spans="1:25" ht="13.5" thickBot="1">
      <c r="A20" s="68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6"/>
      <c r="R20" s="217"/>
      <c r="S20" s="218"/>
      <c r="T20" s="211"/>
      <c r="U20" s="212"/>
      <c r="V20" s="212"/>
      <c r="W20" s="212"/>
      <c r="X20" s="212"/>
      <c r="Y20" s="212"/>
    </row>
    <row r="21" spans="1:25" ht="12.75">
      <c r="A21" s="68" t="s">
        <v>102</v>
      </c>
      <c r="B21" s="202" t="s">
        <v>103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19"/>
      <c r="R21" s="219"/>
      <c r="S21" s="219"/>
      <c r="T21" s="220">
        <f>SUM(Q15:S21)</f>
        <v>145200</v>
      </c>
      <c r="U21" s="220"/>
      <c r="V21" s="220"/>
      <c r="W21" s="212"/>
      <c r="X21" s="212"/>
      <c r="Y21" s="212"/>
    </row>
    <row r="22" spans="1:25" ht="13.5" thickBot="1">
      <c r="A22" s="68">
        <v>2</v>
      </c>
      <c r="B22" s="131" t="s">
        <v>104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221"/>
      <c r="R22" s="221"/>
      <c r="S22" s="221"/>
      <c r="T22" s="212"/>
      <c r="U22" s="212"/>
      <c r="V22" s="212"/>
      <c r="W22" s="212"/>
      <c r="X22" s="212"/>
      <c r="Y22" s="212"/>
    </row>
    <row r="23" spans="1:25" ht="15" customHeight="1">
      <c r="A23" s="68"/>
      <c r="B23" s="202" t="s">
        <v>160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3"/>
      <c r="Q23" s="222">
        <f>'B.G GOSWAMI'!J20</f>
        <v>10000</v>
      </c>
      <c r="R23" s="223"/>
      <c r="S23" s="224"/>
      <c r="T23" s="225"/>
      <c r="U23" s="220"/>
      <c r="V23" s="220"/>
      <c r="W23" s="212"/>
      <c r="X23" s="212"/>
      <c r="Y23" s="212"/>
    </row>
    <row r="24" spans="1:25" ht="13.5" thickBot="1">
      <c r="A24" s="68"/>
      <c r="B24" s="202" t="s">
        <v>159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3"/>
      <c r="Q24" s="226">
        <f>'B.G GOSWAMI'!J19</f>
        <v>10000</v>
      </c>
      <c r="R24" s="227"/>
      <c r="S24" s="228"/>
      <c r="T24" s="225"/>
      <c r="U24" s="220"/>
      <c r="V24" s="220"/>
      <c r="W24" s="212"/>
      <c r="X24" s="212"/>
      <c r="Y24" s="212"/>
    </row>
    <row r="25" spans="1:25" ht="15.75">
      <c r="A25" s="68"/>
      <c r="B25" s="229" t="s">
        <v>105</v>
      </c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30">
        <f>SUM(Q23:S24)</f>
        <v>20000</v>
      </c>
      <c r="R25" s="230"/>
      <c r="S25" s="230"/>
      <c r="T25" s="225"/>
      <c r="U25" s="220"/>
      <c r="V25" s="220"/>
      <c r="W25" s="212"/>
      <c r="X25" s="212"/>
      <c r="Y25" s="212"/>
    </row>
    <row r="26" spans="1:25" ht="12.75">
      <c r="A26" s="68">
        <v>3</v>
      </c>
      <c r="B26" s="131" t="s">
        <v>106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220"/>
      <c r="R26" s="220"/>
      <c r="S26" s="220"/>
      <c r="T26" s="220">
        <f>T21-Q25</f>
        <v>125200</v>
      </c>
      <c r="U26" s="220"/>
      <c r="V26" s="220"/>
      <c r="W26" s="212"/>
      <c r="X26" s="212"/>
      <c r="Y26" s="212"/>
    </row>
    <row r="27" spans="1:25" ht="13.5" thickBot="1">
      <c r="A27" s="68">
        <v>4</v>
      </c>
      <c r="B27" s="131" t="s">
        <v>107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221"/>
      <c r="R27" s="221"/>
      <c r="S27" s="221"/>
      <c r="T27" s="212"/>
      <c r="U27" s="212"/>
      <c r="V27" s="212"/>
      <c r="W27" s="212"/>
      <c r="X27" s="212"/>
      <c r="Y27" s="212"/>
    </row>
    <row r="28" spans="1:25" ht="12.75">
      <c r="A28" s="68" t="s">
        <v>96</v>
      </c>
      <c r="B28" s="131" t="s">
        <v>108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231"/>
      <c r="R28" s="232"/>
      <c r="S28" s="233"/>
      <c r="T28" s="211"/>
      <c r="U28" s="212"/>
      <c r="V28" s="212"/>
      <c r="W28" s="212"/>
      <c r="X28" s="212"/>
      <c r="Y28" s="212"/>
    </row>
    <row r="29" spans="1:25" ht="13.5" thickBot="1">
      <c r="A29" s="68" t="s">
        <v>98</v>
      </c>
      <c r="B29" s="131" t="s">
        <v>109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216"/>
      <c r="R29" s="217"/>
      <c r="S29" s="218"/>
      <c r="T29" s="211"/>
      <c r="U29" s="212"/>
      <c r="V29" s="212"/>
      <c r="W29" s="212"/>
      <c r="X29" s="212"/>
      <c r="Y29" s="212"/>
    </row>
    <row r="30" spans="1:25" ht="12.75">
      <c r="A30" s="68">
        <v>5</v>
      </c>
      <c r="B30" s="131" t="s">
        <v>110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234">
        <f>SUM(Q28:S29)</f>
        <v>0</v>
      </c>
      <c r="R30" s="234"/>
      <c r="S30" s="234"/>
      <c r="T30" s="212"/>
      <c r="U30" s="212"/>
      <c r="V30" s="212"/>
      <c r="W30" s="212"/>
      <c r="X30" s="212"/>
      <c r="Y30" s="212"/>
    </row>
    <row r="31" spans="1:25" ht="13.5" thickBot="1">
      <c r="A31" s="68">
        <v>6</v>
      </c>
      <c r="B31" s="202" t="s">
        <v>111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21"/>
      <c r="R31" s="221"/>
      <c r="S31" s="221"/>
      <c r="T31" s="212"/>
      <c r="U31" s="212"/>
      <c r="V31" s="212"/>
      <c r="W31" s="220">
        <f>T26-Q30</f>
        <v>125200</v>
      </c>
      <c r="X31" s="220"/>
      <c r="Y31" s="220"/>
    </row>
    <row r="32" spans="1:25" ht="13.5" thickBot="1">
      <c r="A32" s="68">
        <v>7</v>
      </c>
      <c r="B32" s="202" t="s">
        <v>112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35">
        <f>'B.G GOSWAMI'!L15</f>
        <v>258</v>
      </c>
      <c r="R32" s="236"/>
      <c r="S32" s="237"/>
      <c r="T32" s="211"/>
      <c r="U32" s="212"/>
      <c r="V32" s="212"/>
      <c r="W32" s="220">
        <f>Q32</f>
        <v>258</v>
      </c>
      <c r="X32" s="220"/>
      <c r="Y32" s="220"/>
    </row>
    <row r="33" spans="1:25" ht="12.75">
      <c r="A33" s="68">
        <v>8</v>
      </c>
      <c r="B33" s="202" t="s">
        <v>113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19"/>
      <c r="R33" s="219"/>
      <c r="S33" s="219"/>
      <c r="T33" s="212"/>
      <c r="U33" s="212"/>
      <c r="V33" s="212"/>
      <c r="W33" s="220">
        <f>W31+W32</f>
        <v>125458</v>
      </c>
      <c r="X33" s="220"/>
      <c r="Y33" s="220"/>
    </row>
    <row r="34" spans="1:25" ht="12.75">
      <c r="A34" s="68">
        <v>9</v>
      </c>
      <c r="B34" s="202" t="s">
        <v>114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38" t="s">
        <v>115</v>
      </c>
      <c r="R34" s="239"/>
      <c r="S34" s="240"/>
      <c r="T34" s="238" t="s">
        <v>116</v>
      </c>
      <c r="U34" s="239"/>
      <c r="V34" s="239"/>
      <c r="W34" s="239"/>
      <c r="X34" s="239"/>
      <c r="Y34" s="240"/>
    </row>
    <row r="35" spans="1:25" ht="12.75">
      <c r="A35" s="68"/>
      <c r="B35" s="131" t="s">
        <v>117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208"/>
      <c r="R35" s="208"/>
      <c r="S35" s="208"/>
      <c r="T35" s="241"/>
      <c r="U35" s="242"/>
      <c r="V35" s="242"/>
      <c r="W35" s="242"/>
      <c r="X35" s="242"/>
      <c r="Y35" s="225"/>
    </row>
    <row r="36" spans="1:25" ht="12.75">
      <c r="A36" s="68"/>
      <c r="B36" s="202" t="s">
        <v>118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8"/>
      <c r="R36" s="208"/>
      <c r="S36" s="208"/>
      <c r="T36" s="243"/>
      <c r="U36" s="244"/>
      <c r="V36" s="244"/>
      <c r="W36" s="244"/>
      <c r="X36" s="244"/>
      <c r="Y36" s="207"/>
    </row>
    <row r="37" spans="1:25" ht="12.75">
      <c r="A37" s="68"/>
      <c r="B37" s="131" t="s">
        <v>35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245"/>
      <c r="Q37" s="208"/>
      <c r="R37" s="208"/>
      <c r="S37" s="208"/>
      <c r="T37" s="241">
        <f>'B.G GOSWAMI'!J29</f>
        <v>50000</v>
      </c>
      <c r="U37" s="242"/>
      <c r="V37" s="242"/>
      <c r="W37" s="242"/>
      <c r="X37" s="242"/>
      <c r="Y37" s="225"/>
    </row>
    <row r="38" spans="1:25" ht="12.75">
      <c r="A38" s="68"/>
      <c r="B38" s="131" t="s">
        <v>41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245"/>
      <c r="Q38" s="243"/>
      <c r="R38" s="244"/>
      <c r="S38" s="207"/>
      <c r="T38" s="241">
        <f>'B.G GOSWAMI'!J30</f>
        <v>0</v>
      </c>
      <c r="U38" s="242"/>
      <c r="V38" s="242"/>
      <c r="W38" s="242"/>
      <c r="X38" s="242"/>
      <c r="Y38" s="225"/>
    </row>
    <row r="39" spans="1:25" ht="12.75">
      <c r="A39" s="68"/>
      <c r="B39" s="131" t="s">
        <v>36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245"/>
      <c r="Q39" s="243"/>
      <c r="R39" s="244"/>
      <c r="S39" s="207"/>
      <c r="T39" s="241">
        <f>'B.G GOSWAMI'!J31</f>
        <v>0</v>
      </c>
      <c r="U39" s="242"/>
      <c r="V39" s="242"/>
      <c r="W39" s="242"/>
      <c r="X39" s="242"/>
      <c r="Y39" s="225"/>
    </row>
    <row r="40" spans="1:25" ht="12.75">
      <c r="A40" s="68"/>
      <c r="B40" s="131" t="s">
        <v>34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245"/>
      <c r="Q40" s="243"/>
      <c r="R40" s="244"/>
      <c r="S40" s="207"/>
      <c r="T40" s="241">
        <f>'B.G GOSWAMI'!J32</f>
        <v>0</v>
      </c>
      <c r="U40" s="242"/>
      <c r="V40" s="242"/>
      <c r="W40" s="242"/>
      <c r="X40" s="242"/>
      <c r="Y40" s="225"/>
    </row>
    <row r="41" spans="1:25" ht="12.75">
      <c r="A41" s="68"/>
      <c r="B41" s="131" t="s">
        <v>37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245"/>
      <c r="Q41" s="243"/>
      <c r="R41" s="244"/>
      <c r="S41" s="207"/>
      <c r="T41" s="241">
        <f>'B.G GOSWAMI'!J33</f>
        <v>0</v>
      </c>
      <c r="U41" s="242"/>
      <c r="V41" s="242"/>
      <c r="W41" s="242"/>
      <c r="X41" s="242"/>
      <c r="Y41" s="225"/>
    </row>
    <row r="42" spans="1:25" ht="12.75">
      <c r="A42" s="68"/>
      <c r="B42" s="131" t="s">
        <v>38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245"/>
      <c r="Q42" s="208"/>
      <c r="R42" s="208"/>
      <c r="S42" s="208"/>
      <c r="T42" s="241">
        <f>'B.G GOSWAMI'!J34</f>
        <v>0</v>
      </c>
      <c r="U42" s="242"/>
      <c r="V42" s="242"/>
      <c r="W42" s="242"/>
      <c r="X42" s="242"/>
      <c r="Y42" s="225"/>
    </row>
    <row r="43" spans="1:25" ht="12.75">
      <c r="A43" s="68"/>
      <c r="B43" s="131" t="s">
        <v>39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245"/>
      <c r="Q43" s="208"/>
      <c r="R43" s="208"/>
      <c r="S43" s="208"/>
      <c r="T43" s="241">
        <f>'B.G GOSWAMI'!J35</f>
        <v>0</v>
      </c>
      <c r="U43" s="242"/>
      <c r="V43" s="242"/>
      <c r="W43" s="242"/>
      <c r="X43" s="242"/>
      <c r="Y43" s="225"/>
    </row>
    <row r="44" spans="1:25" ht="12.75">
      <c r="A44" s="68"/>
      <c r="B44" s="131" t="s">
        <v>40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245"/>
      <c r="Q44" s="208"/>
      <c r="R44" s="208"/>
      <c r="S44" s="208"/>
      <c r="T44" s="241">
        <f>'B.G GOSWAMI'!J36</f>
        <v>0</v>
      </c>
      <c r="U44" s="242"/>
      <c r="V44" s="242"/>
      <c r="W44" s="242"/>
      <c r="X44" s="242"/>
      <c r="Y44" s="225"/>
    </row>
    <row r="45" spans="1:25" ht="12.75">
      <c r="A45" s="68"/>
      <c r="B45" s="131" t="s">
        <v>43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245"/>
      <c r="Q45" s="208"/>
      <c r="R45" s="208"/>
      <c r="S45" s="208"/>
      <c r="T45" s="241">
        <f>'B.G GOSWAMI'!J37</f>
        <v>0</v>
      </c>
      <c r="U45" s="242"/>
      <c r="V45" s="242"/>
      <c r="W45" s="242"/>
      <c r="X45" s="242"/>
      <c r="Y45" s="225"/>
    </row>
    <row r="46" spans="1:25" ht="12.75">
      <c r="A46" s="68"/>
      <c r="B46" s="131" t="s">
        <v>42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245"/>
      <c r="Q46" s="208"/>
      <c r="R46" s="208"/>
      <c r="S46" s="208"/>
      <c r="T46" s="241">
        <f>'B.G GOSWAMI'!J38</f>
        <v>0</v>
      </c>
      <c r="U46" s="242"/>
      <c r="V46" s="242"/>
      <c r="W46" s="242"/>
      <c r="X46" s="242"/>
      <c r="Y46" s="225"/>
    </row>
    <row r="47" spans="1:25" ht="12.75">
      <c r="A47" s="68"/>
      <c r="B47" s="202" t="s">
        <v>119</v>
      </c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8"/>
      <c r="R47" s="208"/>
      <c r="S47" s="208"/>
      <c r="T47" s="243"/>
      <c r="U47" s="244"/>
      <c r="V47" s="244"/>
      <c r="W47" s="244"/>
      <c r="X47" s="244"/>
      <c r="Y47" s="207"/>
    </row>
    <row r="48" spans="1:25" ht="12.75">
      <c r="A48" s="68"/>
      <c r="B48" s="202" t="s">
        <v>120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8"/>
      <c r="R48" s="208"/>
      <c r="S48" s="208"/>
      <c r="T48" s="243"/>
      <c r="U48" s="244"/>
      <c r="V48" s="244"/>
      <c r="W48" s="244"/>
      <c r="X48" s="244"/>
      <c r="Y48" s="207"/>
    </row>
    <row r="49" spans="1:25" ht="12.75">
      <c r="A49" s="68"/>
      <c r="M49" s="246" t="s">
        <v>121</v>
      </c>
      <c r="N49" s="246"/>
      <c r="O49" s="246"/>
      <c r="P49" s="247"/>
      <c r="Q49" s="248">
        <f>SUM(Q35:S48)</f>
        <v>0</v>
      </c>
      <c r="R49" s="248"/>
      <c r="S49" s="248"/>
      <c r="T49" s="249">
        <f>SUM(T35:Y48)</f>
        <v>50000</v>
      </c>
      <c r="U49" s="250"/>
      <c r="V49" s="250"/>
      <c r="W49" s="250"/>
      <c r="X49" s="250"/>
      <c r="Y49" s="251"/>
    </row>
    <row r="50" spans="1:25" ht="12.75">
      <c r="A50" s="68"/>
      <c r="B50" s="252" t="s">
        <v>122</v>
      </c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4"/>
    </row>
    <row r="51" spans="1:25" ht="12.75">
      <c r="A51" s="68"/>
      <c r="B51" s="255" t="s">
        <v>123</v>
      </c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7"/>
    </row>
    <row r="52" spans="1:25" ht="12.75">
      <c r="A52" s="68"/>
      <c r="B52" s="258" t="s">
        <v>124</v>
      </c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69"/>
      <c r="R52" s="69"/>
      <c r="S52" s="69"/>
      <c r="T52" s="70"/>
      <c r="U52" s="70"/>
      <c r="V52" s="70"/>
      <c r="W52" s="70"/>
      <c r="X52" s="70"/>
      <c r="Y52" s="71"/>
    </row>
    <row r="53" spans="1:25" ht="12.75">
      <c r="A53" s="68"/>
      <c r="L53" s="260" t="s">
        <v>115</v>
      </c>
      <c r="M53" s="260"/>
      <c r="N53" s="260"/>
      <c r="O53" s="260"/>
      <c r="P53" s="260" t="s">
        <v>125</v>
      </c>
      <c r="Q53" s="260"/>
      <c r="R53" s="260"/>
      <c r="S53" s="260"/>
      <c r="T53" s="260"/>
      <c r="U53" s="260" t="s">
        <v>116</v>
      </c>
      <c r="V53" s="260"/>
      <c r="W53" s="260"/>
      <c r="X53" s="260"/>
      <c r="Y53" s="260"/>
    </row>
    <row r="54" spans="1:25" ht="12.75">
      <c r="A54" s="68"/>
      <c r="B54" s="261" t="s">
        <v>126</v>
      </c>
      <c r="C54" s="262"/>
      <c r="D54" s="262"/>
      <c r="E54" s="72"/>
      <c r="F54" s="263" t="s">
        <v>161</v>
      </c>
      <c r="G54" s="263"/>
      <c r="H54" s="263"/>
      <c r="I54" s="263"/>
      <c r="J54" s="263"/>
      <c r="K54" s="264"/>
      <c r="L54" s="73" t="s">
        <v>94</v>
      </c>
      <c r="M54" s="244"/>
      <c r="N54" s="244"/>
      <c r="O54" s="207"/>
      <c r="P54" s="73" t="s">
        <v>94</v>
      </c>
      <c r="Q54" s="244"/>
      <c r="R54" s="244"/>
      <c r="S54" s="244"/>
      <c r="T54" s="207"/>
      <c r="U54" s="74" t="s">
        <v>94</v>
      </c>
      <c r="V54" s="242">
        <f>'B.G GOSWAMI'!J22</f>
        <v>2400</v>
      </c>
      <c r="W54" s="242"/>
      <c r="X54" s="242"/>
      <c r="Y54" s="225"/>
    </row>
    <row r="55" spans="1:25" ht="12.75">
      <c r="A55" s="68"/>
      <c r="B55" s="261" t="s">
        <v>127</v>
      </c>
      <c r="C55" s="262"/>
      <c r="D55" s="262"/>
      <c r="E55" s="72"/>
      <c r="F55" s="263" t="s">
        <v>162</v>
      </c>
      <c r="G55" s="263"/>
      <c r="H55" s="263"/>
      <c r="I55" s="263"/>
      <c r="J55" s="263"/>
      <c r="K55" s="264"/>
      <c r="L55" s="73" t="s">
        <v>94</v>
      </c>
      <c r="M55" s="244"/>
      <c r="N55" s="244"/>
      <c r="O55" s="207"/>
      <c r="P55" s="73" t="s">
        <v>94</v>
      </c>
      <c r="Q55" s="244"/>
      <c r="R55" s="244"/>
      <c r="S55" s="244"/>
      <c r="T55" s="207"/>
      <c r="U55" s="74" t="s">
        <v>94</v>
      </c>
      <c r="V55" s="242">
        <f>'B.G GOSWAMI'!J23</f>
        <v>0</v>
      </c>
      <c r="W55" s="242"/>
      <c r="X55" s="242"/>
      <c r="Y55" s="225"/>
    </row>
    <row r="56" spans="1:25" ht="12.75">
      <c r="A56" s="68"/>
      <c r="B56" s="261" t="s">
        <v>128</v>
      </c>
      <c r="C56" s="262"/>
      <c r="D56" s="262"/>
      <c r="E56" s="72"/>
      <c r="F56" s="198" t="s">
        <v>163</v>
      </c>
      <c r="G56" s="198"/>
      <c r="H56" s="198"/>
      <c r="I56" s="198"/>
      <c r="J56" s="198"/>
      <c r="K56" s="199"/>
      <c r="L56" s="73" t="s">
        <v>94</v>
      </c>
      <c r="M56" s="244"/>
      <c r="N56" s="244"/>
      <c r="O56" s="207"/>
      <c r="P56" s="73" t="s">
        <v>94</v>
      </c>
      <c r="Q56" s="244"/>
      <c r="R56" s="244"/>
      <c r="S56" s="244"/>
      <c r="T56" s="207"/>
      <c r="U56" s="74" t="s">
        <v>94</v>
      </c>
      <c r="V56" s="242">
        <f>'B.G GOSWAMI'!J21</f>
        <v>10000</v>
      </c>
      <c r="W56" s="242"/>
      <c r="X56" s="242"/>
      <c r="Y56" s="225"/>
    </row>
    <row r="57" spans="1:25" ht="12.75">
      <c r="A57" s="68"/>
      <c r="B57" s="261" t="s">
        <v>129</v>
      </c>
      <c r="C57" s="262"/>
      <c r="D57" s="262"/>
      <c r="E57" s="72"/>
      <c r="F57" s="140"/>
      <c r="G57" s="140"/>
      <c r="H57" s="140"/>
      <c r="I57" s="140"/>
      <c r="J57" s="140"/>
      <c r="K57" s="141"/>
      <c r="L57" s="73" t="s">
        <v>94</v>
      </c>
      <c r="M57" s="244"/>
      <c r="N57" s="244"/>
      <c r="O57" s="207"/>
      <c r="P57" s="73" t="s">
        <v>94</v>
      </c>
      <c r="Q57" s="244"/>
      <c r="R57" s="244"/>
      <c r="S57" s="244"/>
      <c r="T57" s="207"/>
      <c r="U57" s="74" t="s">
        <v>94</v>
      </c>
      <c r="V57" s="244"/>
      <c r="W57" s="244"/>
      <c r="X57" s="244"/>
      <c r="Y57" s="207"/>
    </row>
    <row r="58" spans="1:25" ht="12.75">
      <c r="A58" s="68"/>
      <c r="B58" s="261" t="s">
        <v>130</v>
      </c>
      <c r="C58" s="262"/>
      <c r="D58" s="262"/>
      <c r="E58" s="72"/>
      <c r="F58" s="140"/>
      <c r="G58" s="140"/>
      <c r="H58" s="140"/>
      <c r="I58" s="140"/>
      <c r="J58" s="140"/>
      <c r="K58" s="141"/>
      <c r="L58" s="73" t="s">
        <v>94</v>
      </c>
      <c r="M58" s="244"/>
      <c r="N58" s="244"/>
      <c r="O58" s="207"/>
      <c r="P58" s="75" t="s">
        <v>94</v>
      </c>
      <c r="Q58" s="243"/>
      <c r="R58" s="244"/>
      <c r="S58" s="244"/>
      <c r="T58" s="207"/>
      <c r="U58" s="74" t="s">
        <v>94</v>
      </c>
      <c r="V58" s="244"/>
      <c r="W58" s="244"/>
      <c r="X58" s="244"/>
      <c r="Y58" s="207"/>
    </row>
    <row r="59" spans="1:25" ht="12.75">
      <c r="A59" s="68"/>
      <c r="B59" s="76"/>
      <c r="C59" s="76"/>
      <c r="D59" s="76"/>
      <c r="E59" s="77"/>
      <c r="F59" s="63"/>
      <c r="G59" s="63"/>
      <c r="H59" s="63"/>
      <c r="I59" s="63"/>
      <c r="J59" s="63"/>
      <c r="K59" s="63"/>
      <c r="L59" s="77"/>
      <c r="M59" s="63"/>
      <c r="N59" s="63"/>
      <c r="O59" s="63"/>
      <c r="P59" s="77"/>
      <c r="Q59" s="63"/>
      <c r="R59" s="265" t="s">
        <v>121</v>
      </c>
      <c r="S59" s="265"/>
      <c r="T59" s="266"/>
      <c r="U59" s="74" t="s">
        <v>94</v>
      </c>
      <c r="V59" s="242">
        <f>SUM(V54:Y58)</f>
        <v>12400</v>
      </c>
      <c r="W59" s="242"/>
      <c r="X59" s="242"/>
      <c r="Y59" s="225"/>
    </row>
    <row r="60" spans="1:25" ht="12.75">
      <c r="A60" s="68">
        <v>10</v>
      </c>
      <c r="B60" t="s">
        <v>131</v>
      </c>
      <c r="Q60" s="138"/>
      <c r="R60" s="138"/>
      <c r="S60" s="138"/>
      <c r="T60" s="138"/>
      <c r="U60" s="138"/>
      <c r="V60" s="138"/>
      <c r="W60" s="241">
        <f>T49+V59</f>
        <v>62400</v>
      </c>
      <c r="X60" s="242"/>
      <c r="Y60" s="225"/>
    </row>
    <row r="61" spans="1:25" ht="12.75">
      <c r="A61" s="68">
        <v>11</v>
      </c>
      <c r="B61" s="202" t="s">
        <v>132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138"/>
      <c r="R61" s="138"/>
      <c r="S61" s="138"/>
      <c r="T61" s="138"/>
      <c r="U61" s="138"/>
      <c r="V61" s="138"/>
      <c r="W61" s="220">
        <f>W33-W60</f>
        <v>63058</v>
      </c>
      <c r="X61" s="220"/>
      <c r="Y61" s="220"/>
    </row>
    <row r="62" spans="1:25" ht="12.75">
      <c r="A62" s="68">
        <v>12</v>
      </c>
      <c r="B62" s="131" t="s">
        <v>133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8"/>
      <c r="R62" s="138"/>
      <c r="S62" s="138"/>
      <c r="T62" s="138"/>
      <c r="U62" s="138"/>
      <c r="V62" s="138"/>
      <c r="W62" s="267">
        <f>'B.G GOSWAMI'!N50</f>
        <v>0</v>
      </c>
      <c r="X62" s="220"/>
      <c r="Y62" s="220"/>
    </row>
    <row r="63" spans="1:25" ht="12.75">
      <c r="A63" s="68">
        <v>13</v>
      </c>
      <c r="B63" s="131" t="s">
        <v>134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8"/>
      <c r="R63" s="138"/>
      <c r="S63" s="138"/>
      <c r="T63" s="138"/>
      <c r="U63" s="138"/>
      <c r="V63" s="138"/>
      <c r="W63" s="220"/>
      <c r="X63" s="220"/>
      <c r="Y63" s="220"/>
    </row>
    <row r="64" spans="1:25" ht="12.75">
      <c r="A64" s="68">
        <v>14</v>
      </c>
      <c r="B64" s="131" t="s">
        <v>135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8"/>
      <c r="R64" s="138"/>
      <c r="S64" s="138"/>
      <c r="T64" s="138"/>
      <c r="U64" s="138"/>
      <c r="V64" s="138"/>
      <c r="W64" s="241">
        <f>'B.G GOSWAMI'!N52</f>
        <v>0</v>
      </c>
      <c r="X64" s="242"/>
      <c r="Y64" s="225"/>
    </row>
    <row r="65" spans="1:25" ht="12.75">
      <c r="A65" s="68">
        <v>15</v>
      </c>
      <c r="B65" s="131" t="s">
        <v>136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8"/>
      <c r="R65" s="138"/>
      <c r="S65" s="138"/>
      <c r="T65" s="138"/>
      <c r="U65" s="138"/>
      <c r="V65" s="138"/>
      <c r="W65" s="267">
        <f>SUM(W62:W64)</f>
        <v>0</v>
      </c>
      <c r="X65" s="220"/>
      <c r="Y65" s="220"/>
    </row>
    <row r="66" spans="1:25" ht="12.75">
      <c r="A66" s="68">
        <v>16</v>
      </c>
      <c r="B66" s="131" t="s">
        <v>137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8"/>
      <c r="R66" s="138"/>
      <c r="S66" s="138"/>
      <c r="T66" s="138"/>
      <c r="U66" s="138"/>
      <c r="V66" s="138"/>
      <c r="W66" s="220"/>
      <c r="X66" s="220"/>
      <c r="Y66" s="220"/>
    </row>
    <row r="67" spans="1:25" ht="12.75">
      <c r="A67" s="68">
        <v>17</v>
      </c>
      <c r="B67" s="131" t="s">
        <v>138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8"/>
      <c r="R67" s="138"/>
      <c r="S67" s="138"/>
      <c r="T67" s="138"/>
      <c r="U67" s="138"/>
      <c r="V67" s="138"/>
      <c r="W67" s="267">
        <f>W65-W66</f>
        <v>0</v>
      </c>
      <c r="X67" s="267"/>
      <c r="Y67" s="267"/>
    </row>
    <row r="68" spans="1:25" ht="12.75">
      <c r="A68" s="68">
        <v>18</v>
      </c>
      <c r="B68" s="131" t="s">
        <v>139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8"/>
      <c r="R68" s="138"/>
      <c r="S68" s="138"/>
      <c r="T68" s="138"/>
      <c r="U68" s="138"/>
      <c r="V68" s="138"/>
      <c r="W68" s="79">
        <f>'B.G GOSWAMI'!J60</f>
        <v>0</v>
      </c>
      <c r="X68" s="79"/>
      <c r="Y68" s="79"/>
    </row>
    <row r="69" spans="1:25" ht="12.75">
      <c r="A69" s="68"/>
      <c r="B69" s="213" t="s">
        <v>140</v>
      </c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138"/>
      <c r="R69" s="138"/>
      <c r="S69" s="138"/>
      <c r="T69" s="138"/>
      <c r="U69" s="138"/>
      <c r="V69" s="138"/>
      <c r="W69" s="220"/>
      <c r="X69" s="220"/>
      <c r="Y69" s="220"/>
    </row>
    <row r="70" spans="1:25" ht="12.75">
      <c r="A70" s="68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138"/>
      <c r="R70" s="138"/>
      <c r="S70" s="138"/>
      <c r="T70" s="138"/>
      <c r="U70" s="138"/>
      <c r="V70" s="138"/>
      <c r="W70" s="220"/>
      <c r="X70" s="220"/>
      <c r="Y70" s="220"/>
    </row>
    <row r="71" spans="1:25" ht="12.75">
      <c r="A71" s="68">
        <v>19</v>
      </c>
      <c r="B71" s="131" t="s">
        <v>141</v>
      </c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229"/>
      <c r="R71" s="229"/>
      <c r="S71" s="229"/>
      <c r="T71" s="229"/>
      <c r="U71" s="229"/>
      <c r="V71" s="229"/>
      <c r="W71" s="268">
        <f>W67-W68</f>
        <v>0</v>
      </c>
      <c r="X71" s="269"/>
      <c r="Y71" s="270"/>
    </row>
    <row r="72" ht="3.75" customHeight="1">
      <c r="A72" s="68"/>
    </row>
    <row r="73" spans="1:25" ht="12.75">
      <c r="A73" s="271" t="s">
        <v>142</v>
      </c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</row>
    <row r="74" ht="4.5" customHeight="1">
      <c r="A74" s="68"/>
    </row>
    <row r="75" spans="1:25" ht="12.75">
      <c r="A75" s="272" t="s">
        <v>143</v>
      </c>
      <c r="B75" s="271" t="s">
        <v>144</v>
      </c>
      <c r="C75" s="271"/>
      <c r="D75" s="271"/>
      <c r="E75" s="273" t="s">
        <v>145</v>
      </c>
      <c r="F75" s="273"/>
      <c r="G75" s="273"/>
      <c r="H75" s="273" t="s">
        <v>146</v>
      </c>
      <c r="I75" s="273"/>
      <c r="J75" s="273"/>
      <c r="K75" s="273" t="s">
        <v>147</v>
      </c>
      <c r="L75" s="273"/>
      <c r="M75" s="273"/>
      <c r="N75" s="273" t="s">
        <v>148</v>
      </c>
      <c r="O75" s="273"/>
      <c r="P75" s="273"/>
      <c r="Q75" s="273" t="s">
        <v>149</v>
      </c>
      <c r="R75" s="273"/>
      <c r="S75" s="273"/>
      <c r="T75" s="273"/>
      <c r="U75" s="274" t="s">
        <v>150</v>
      </c>
      <c r="V75" s="274"/>
      <c r="W75" s="274"/>
      <c r="X75" s="274"/>
      <c r="Y75" s="274"/>
    </row>
    <row r="76" spans="1:25" ht="12.75">
      <c r="A76" s="272"/>
      <c r="B76" s="271"/>
      <c r="C76" s="271"/>
      <c r="D76" s="271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4"/>
      <c r="V76" s="274"/>
      <c r="W76" s="274"/>
      <c r="X76" s="274"/>
      <c r="Y76" s="274"/>
    </row>
    <row r="77" spans="1:25" ht="12.75">
      <c r="A77" s="81"/>
      <c r="B77" s="275">
        <f>W68</f>
        <v>0</v>
      </c>
      <c r="C77" s="276"/>
      <c r="D77" s="277"/>
      <c r="E77" s="201">
        <f>W63</f>
        <v>0</v>
      </c>
      <c r="F77" s="201"/>
      <c r="G77" s="201"/>
      <c r="H77" s="201">
        <f>W64</f>
        <v>0</v>
      </c>
      <c r="I77" s="201"/>
      <c r="J77" s="201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</row>
    <row r="78" spans="1:25" ht="12.75">
      <c r="A78" s="81"/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</row>
    <row r="79" spans="1:25" ht="12.75">
      <c r="A79" s="81"/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</row>
    <row r="80" spans="1:25" ht="12.75">
      <c r="A80" s="81"/>
      <c r="B80" s="278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</row>
    <row r="81" ht="3.75" customHeight="1">
      <c r="A81" s="68"/>
    </row>
    <row r="82" spans="1:26" ht="19.5" customHeight="1">
      <c r="A82" s="83" t="s">
        <v>169</v>
      </c>
      <c r="B82" s="94" t="str">
        <f>A6</f>
        <v>PATEL JITENDRAKUMAR AMRUTLAL</v>
      </c>
      <c r="C82" s="87"/>
      <c r="D82" s="87"/>
      <c r="E82" s="87"/>
      <c r="F82" s="87"/>
      <c r="G82" s="87"/>
      <c r="H82" s="87"/>
      <c r="I82" s="87"/>
      <c r="J82" s="87"/>
      <c r="K82" s="87"/>
      <c r="L82" s="89" t="s">
        <v>173</v>
      </c>
      <c r="M82" s="90"/>
      <c r="N82" s="90"/>
      <c r="O82" s="90"/>
      <c r="P82" s="88"/>
      <c r="Q82" s="88"/>
      <c r="R82" s="283" t="str">
        <f>'B.G GOSWAMI'!C11</f>
        <v>AMRUTLAL</v>
      </c>
      <c r="S82" s="284"/>
      <c r="T82" s="284"/>
      <c r="U82" s="284"/>
      <c r="V82" s="284"/>
      <c r="W82" s="284"/>
      <c r="X82" s="82"/>
      <c r="Y82" s="82"/>
      <c r="Z82" s="77"/>
    </row>
    <row r="83" spans="1:26" ht="15.75">
      <c r="A83" s="83" t="s">
        <v>174</v>
      </c>
      <c r="B83" s="83"/>
      <c r="C83" s="83"/>
      <c r="D83" s="83"/>
      <c r="E83" s="83"/>
      <c r="F83" s="83"/>
      <c r="G83" s="83"/>
      <c r="H83" s="95" t="str">
        <f>N7</f>
        <v>ASST.TEACHER</v>
      </c>
      <c r="I83" s="88"/>
      <c r="J83" s="88"/>
      <c r="K83" s="88"/>
      <c r="L83" s="83" t="s">
        <v>175</v>
      </c>
      <c r="M83" s="83"/>
      <c r="N83" s="91"/>
      <c r="O83" s="92"/>
      <c r="P83" s="92"/>
      <c r="Q83" s="84"/>
      <c r="R83" s="83"/>
      <c r="S83" s="83"/>
      <c r="T83" s="83"/>
      <c r="U83" s="283">
        <f>'B.G GOSWAMI'!J60</f>
        <v>0</v>
      </c>
      <c r="V83" s="283"/>
      <c r="W83" s="283"/>
      <c r="X83" s="82"/>
      <c r="Y83" s="82"/>
      <c r="Z83" s="77"/>
    </row>
    <row r="84" spans="1:26" ht="15">
      <c r="A84" s="83" t="s">
        <v>172</v>
      </c>
      <c r="B84" s="83"/>
      <c r="C84" s="83"/>
      <c r="D84" s="279" t="e">
        <f>spellnumber(U83)</f>
        <v>#NAME?</v>
      </c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80"/>
      <c r="V84" s="280"/>
      <c r="W84" s="280"/>
      <c r="X84" s="82"/>
      <c r="Y84" s="82"/>
      <c r="Z84" s="77"/>
    </row>
    <row r="85" spans="1:26" ht="12.75">
      <c r="A85" s="83" t="s">
        <v>176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2"/>
      <c r="Y85" s="82"/>
      <c r="Z85" s="77"/>
    </row>
    <row r="86" spans="1:23" ht="12.75">
      <c r="A86" s="84" t="s">
        <v>177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</row>
    <row r="87" spans="1:23" ht="7.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</row>
    <row r="88" ht="12.75" hidden="1">
      <c r="A88" s="68"/>
    </row>
    <row r="89" spans="1:25" ht="12.75">
      <c r="A89" s="131" t="s">
        <v>168</v>
      </c>
      <c r="B89" s="131"/>
      <c r="C89" s="131"/>
      <c r="D89" s="131"/>
      <c r="E89" s="131"/>
      <c r="F89" s="131"/>
      <c r="G89" s="131"/>
      <c r="H89" s="131"/>
      <c r="M89" s="229" t="s">
        <v>151</v>
      </c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</row>
    <row r="90" spans="1:25" ht="12.75">
      <c r="A90" s="68" t="s">
        <v>152</v>
      </c>
      <c r="B90" s="57"/>
      <c r="C90" s="57"/>
      <c r="D90" s="57"/>
      <c r="E90" s="57"/>
      <c r="F90" s="57"/>
      <c r="G90" s="57"/>
      <c r="H90" s="57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</row>
    <row r="91" spans="1:25" ht="12.75">
      <c r="A91" s="131" t="s">
        <v>153</v>
      </c>
      <c r="B91" s="131"/>
      <c r="C91" s="131"/>
      <c r="D91" s="131"/>
      <c r="E91" s="131"/>
      <c r="F91" s="131"/>
      <c r="G91" s="131"/>
      <c r="H91" s="131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</row>
    <row r="92" spans="1:25" ht="12.75">
      <c r="A92" s="131"/>
      <c r="B92" s="131"/>
      <c r="C92" s="131"/>
      <c r="D92" s="131"/>
      <c r="E92" s="131"/>
      <c r="F92" s="131"/>
      <c r="G92" s="131"/>
      <c r="H92" s="131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</row>
    <row r="93" spans="1:25" ht="0.75" customHeight="1">
      <c r="A93" s="131"/>
      <c r="B93" s="131"/>
      <c r="C93" s="131"/>
      <c r="D93" s="131"/>
      <c r="E93" s="131"/>
      <c r="F93" s="131"/>
      <c r="G93" s="131"/>
      <c r="H93" s="131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</row>
    <row r="94" spans="1:25" ht="14.25" customHeight="1">
      <c r="A94" s="131"/>
      <c r="B94" s="131"/>
      <c r="C94" s="131"/>
      <c r="D94" s="131"/>
      <c r="E94" s="131"/>
      <c r="F94" s="131"/>
      <c r="G94" s="131"/>
      <c r="H94" s="131"/>
      <c r="M94" s="57" t="s">
        <v>154</v>
      </c>
      <c r="N94" s="57"/>
      <c r="O94" s="57"/>
      <c r="P94" s="281" t="str">
        <f>N6</f>
        <v>PATEL JITENDRAKUMAR AMRUTLAL</v>
      </c>
      <c r="Q94" s="202"/>
      <c r="R94" s="202"/>
      <c r="S94" s="202"/>
      <c r="T94" s="202"/>
      <c r="U94" s="202"/>
      <c r="V94" s="202"/>
      <c r="W94" s="202"/>
      <c r="X94" s="57"/>
      <c r="Y94" s="57"/>
    </row>
    <row r="95" spans="1:25" ht="12.75">
      <c r="A95" s="131"/>
      <c r="B95" s="131"/>
      <c r="C95" s="131"/>
      <c r="D95" s="131"/>
      <c r="E95" s="131"/>
      <c r="F95" s="131"/>
      <c r="G95" s="131"/>
      <c r="H95" s="131"/>
      <c r="M95" s="57" t="s">
        <v>155</v>
      </c>
      <c r="N95" s="58"/>
      <c r="O95" s="58"/>
      <c r="P95" s="282" t="str">
        <f>N7</f>
        <v>ASST.TEACHER</v>
      </c>
      <c r="Q95" s="282"/>
      <c r="R95" s="282"/>
      <c r="S95" s="282"/>
      <c r="T95" s="282"/>
      <c r="U95" s="282"/>
      <c r="V95" s="282"/>
      <c r="W95" s="282"/>
      <c r="X95" s="58"/>
      <c r="Y95" s="58"/>
    </row>
    <row r="100" spans="3:27" ht="12.75"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</row>
    <row r="101" spans="3:27" ht="12.75"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</row>
    <row r="102" spans="3:27" ht="12.75"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</row>
    <row r="103" spans="3:27" ht="12.75"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</row>
    <row r="104" spans="3:27" ht="12.75"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</row>
    <row r="105" spans="3:27" ht="12.75"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</row>
    <row r="106" spans="3:27" ht="12.75"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</row>
    <row r="107" spans="3:27" ht="12.75"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</row>
  </sheetData>
  <mergeCells count="282">
    <mergeCell ref="B38:P38"/>
    <mergeCell ref="B39:P39"/>
    <mergeCell ref="B40:P40"/>
    <mergeCell ref="T38:Y38"/>
    <mergeCell ref="T39:Y39"/>
    <mergeCell ref="T40:Y40"/>
    <mergeCell ref="Q38:S38"/>
    <mergeCell ref="Q39:S39"/>
    <mergeCell ref="Q40:S40"/>
    <mergeCell ref="A95:H95"/>
    <mergeCell ref="T41:Y41"/>
    <mergeCell ref="B41:P41"/>
    <mergeCell ref="Q41:S41"/>
    <mergeCell ref="W64:Y64"/>
    <mergeCell ref="P94:W94"/>
    <mergeCell ref="P95:W95"/>
    <mergeCell ref="R82:W82"/>
    <mergeCell ref="U83:W83"/>
    <mergeCell ref="A93:H93"/>
    <mergeCell ref="M93:Y93"/>
    <mergeCell ref="A94:H94"/>
    <mergeCell ref="D84:W84"/>
    <mergeCell ref="A91:H91"/>
    <mergeCell ref="M91:Y91"/>
    <mergeCell ref="A92:H92"/>
    <mergeCell ref="M92:Y92"/>
    <mergeCell ref="A89:H89"/>
    <mergeCell ref="M89:Y89"/>
    <mergeCell ref="M90:Y90"/>
    <mergeCell ref="N79:P79"/>
    <mergeCell ref="Q79:T79"/>
    <mergeCell ref="U79:Y79"/>
    <mergeCell ref="B80:D80"/>
    <mergeCell ref="E80:G80"/>
    <mergeCell ref="H80:J80"/>
    <mergeCell ref="K80:M80"/>
    <mergeCell ref="N80:P80"/>
    <mergeCell ref="Q80:T80"/>
    <mergeCell ref="U80:Y80"/>
    <mergeCell ref="B79:D79"/>
    <mergeCell ref="E79:G79"/>
    <mergeCell ref="H79:J79"/>
    <mergeCell ref="K79:M79"/>
    <mergeCell ref="N77:P77"/>
    <mergeCell ref="Q77:T77"/>
    <mergeCell ref="U77:Y77"/>
    <mergeCell ref="B78:D78"/>
    <mergeCell ref="E78:G78"/>
    <mergeCell ref="H78:J78"/>
    <mergeCell ref="K78:M78"/>
    <mergeCell ref="N78:P78"/>
    <mergeCell ref="Q78:T78"/>
    <mergeCell ref="U78:Y78"/>
    <mergeCell ref="B77:D77"/>
    <mergeCell ref="E77:G77"/>
    <mergeCell ref="H77:J77"/>
    <mergeCell ref="K77:M77"/>
    <mergeCell ref="A73:Y73"/>
    <mergeCell ref="A75:A76"/>
    <mergeCell ref="B75:D76"/>
    <mergeCell ref="E75:G76"/>
    <mergeCell ref="H75:J76"/>
    <mergeCell ref="K75:M76"/>
    <mergeCell ref="N75:P76"/>
    <mergeCell ref="Q75:T76"/>
    <mergeCell ref="U75:Y76"/>
    <mergeCell ref="B71:P71"/>
    <mergeCell ref="Q71:S71"/>
    <mergeCell ref="T71:V71"/>
    <mergeCell ref="W71:Y71"/>
    <mergeCell ref="B69:P70"/>
    <mergeCell ref="Q69:S69"/>
    <mergeCell ref="T69:V69"/>
    <mergeCell ref="W69:Y69"/>
    <mergeCell ref="Q70:S70"/>
    <mergeCell ref="T70:V70"/>
    <mergeCell ref="W70:Y70"/>
    <mergeCell ref="B68:P68"/>
    <mergeCell ref="Q68:S68"/>
    <mergeCell ref="T68:V68"/>
    <mergeCell ref="B67:P67"/>
    <mergeCell ref="Q67:S67"/>
    <mergeCell ref="T67:V67"/>
    <mergeCell ref="W67:Y67"/>
    <mergeCell ref="B66:P66"/>
    <mergeCell ref="Q66:S66"/>
    <mergeCell ref="T66:V66"/>
    <mergeCell ref="W66:Y66"/>
    <mergeCell ref="B65:P65"/>
    <mergeCell ref="Q65:S65"/>
    <mergeCell ref="T65:V65"/>
    <mergeCell ref="W65:Y65"/>
    <mergeCell ref="B64:P64"/>
    <mergeCell ref="Q64:S64"/>
    <mergeCell ref="T64:V64"/>
    <mergeCell ref="B63:P63"/>
    <mergeCell ref="Q63:S63"/>
    <mergeCell ref="T63:V63"/>
    <mergeCell ref="W63:Y63"/>
    <mergeCell ref="B62:P62"/>
    <mergeCell ref="Q62:S62"/>
    <mergeCell ref="T62:V62"/>
    <mergeCell ref="W62:Y62"/>
    <mergeCell ref="B61:P61"/>
    <mergeCell ref="Q61:S61"/>
    <mergeCell ref="T61:V61"/>
    <mergeCell ref="W61:Y61"/>
    <mergeCell ref="V58:Y58"/>
    <mergeCell ref="R59:T59"/>
    <mergeCell ref="V59:Y59"/>
    <mergeCell ref="Q60:S60"/>
    <mergeCell ref="T60:V60"/>
    <mergeCell ref="W60:Y60"/>
    <mergeCell ref="B58:D58"/>
    <mergeCell ref="F58:K58"/>
    <mergeCell ref="M58:O58"/>
    <mergeCell ref="Q58:T58"/>
    <mergeCell ref="V56:Y56"/>
    <mergeCell ref="B57:D57"/>
    <mergeCell ref="F57:K57"/>
    <mergeCell ref="M57:O57"/>
    <mergeCell ref="Q57:T57"/>
    <mergeCell ref="V57:Y57"/>
    <mergeCell ref="B56:D56"/>
    <mergeCell ref="F56:K56"/>
    <mergeCell ref="M56:O56"/>
    <mergeCell ref="Q56:T56"/>
    <mergeCell ref="V54:Y54"/>
    <mergeCell ref="B55:D55"/>
    <mergeCell ref="F55:K55"/>
    <mergeCell ref="M55:O55"/>
    <mergeCell ref="Q55:T55"/>
    <mergeCell ref="V55:Y55"/>
    <mergeCell ref="B54:D54"/>
    <mergeCell ref="F54:K54"/>
    <mergeCell ref="M54:O54"/>
    <mergeCell ref="Q54:T54"/>
    <mergeCell ref="B50:Y50"/>
    <mergeCell ref="B51:Y51"/>
    <mergeCell ref="B52:P52"/>
    <mergeCell ref="L53:O53"/>
    <mergeCell ref="P53:T53"/>
    <mergeCell ref="U53:Y53"/>
    <mergeCell ref="B48:P48"/>
    <mergeCell ref="Q48:S48"/>
    <mergeCell ref="T48:Y48"/>
    <mergeCell ref="M49:P49"/>
    <mergeCell ref="Q49:S49"/>
    <mergeCell ref="T49:Y49"/>
    <mergeCell ref="B46:P46"/>
    <mergeCell ref="Q46:S46"/>
    <mergeCell ref="T46:Y46"/>
    <mergeCell ref="B47:P47"/>
    <mergeCell ref="Q47:S47"/>
    <mergeCell ref="T47:Y47"/>
    <mergeCell ref="B44:P44"/>
    <mergeCell ref="Q44:S44"/>
    <mergeCell ref="T44:Y44"/>
    <mergeCell ref="B45:P45"/>
    <mergeCell ref="Q45:S45"/>
    <mergeCell ref="T45:Y45"/>
    <mergeCell ref="B42:P42"/>
    <mergeCell ref="Q42:S42"/>
    <mergeCell ref="T42:Y42"/>
    <mergeCell ref="B43:P43"/>
    <mergeCell ref="Q43:S43"/>
    <mergeCell ref="T43:Y43"/>
    <mergeCell ref="B36:P36"/>
    <mergeCell ref="Q36:S36"/>
    <mergeCell ref="T36:Y36"/>
    <mergeCell ref="B37:P37"/>
    <mergeCell ref="Q37:S37"/>
    <mergeCell ref="T37:Y37"/>
    <mergeCell ref="B34:P34"/>
    <mergeCell ref="Q34:S34"/>
    <mergeCell ref="T34:Y34"/>
    <mergeCell ref="B35:P35"/>
    <mergeCell ref="Q35:S35"/>
    <mergeCell ref="T35:Y35"/>
    <mergeCell ref="B33:P33"/>
    <mergeCell ref="Q33:S33"/>
    <mergeCell ref="T33:V33"/>
    <mergeCell ref="W33:Y33"/>
    <mergeCell ref="B32:P32"/>
    <mergeCell ref="Q32:S32"/>
    <mergeCell ref="T32:V32"/>
    <mergeCell ref="W32:Y32"/>
    <mergeCell ref="B31:P31"/>
    <mergeCell ref="Q31:S31"/>
    <mergeCell ref="T31:V31"/>
    <mergeCell ref="W31:Y31"/>
    <mergeCell ref="B30:P30"/>
    <mergeCell ref="Q30:S30"/>
    <mergeCell ref="T30:V30"/>
    <mergeCell ref="W30:Y30"/>
    <mergeCell ref="B29:P29"/>
    <mergeCell ref="Q29:S29"/>
    <mergeCell ref="T29:V29"/>
    <mergeCell ref="W29:Y29"/>
    <mergeCell ref="B28:P28"/>
    <mergeCell ref="Q28:S28"/>
    <mergeCell ref="T28:V28"/>
    <mergeCell ref="W28:Y28"/>
    <mergeCell ref="B27:P27"/>
    <mergeCell ref="Q27:S27"/>
    <mergeCell ref="T27:V27"/>
    <mergeCell ref="W27:Y27"/>
    <mergeCell ref="B26:P26"/>
    <mergeCell ref="Q26:S26"/>
    <mergeCell ref="T26:V26"/>
    <mergeCell ref="W26:Y26"/>
    <mergeCell ref="B25:P25"/>
    <mergeCell ref="Q25:S25"/>
    <mergeCell ref="T25:V25"/>
    <mergeCell ref="W25:Y25"/>
    <mergeCell ref="B24:P24"/>
    <mergeCell ref="Q24:S24"/>
    <mergeCell ref="T24:V24"/>
    <mergeCell ref="W24:Y24"/>
    <mergeCell ref="B23:P23"/>
    <mergeCell ref="Q23:S23"/>
    <mergeCell ref="T23:V23"/>
    <mergeCell ref="W23:Y23"/>
    <mergeCell ref="B22:P22"/>
    <mergeCell ref="Q22:S22"/>
    <mergeCell ref="T22:V22"/>
    <mergeCell ref="W22:Y22"/>
    <mergeCell ref="B21:P21"/>
    <mergeCell ref="Q21:S21"/>
    <mergeCell ref="T21:V21"/>
    <mergeCell ref="W21:Y21"/>
    <mergeCell ref="B19:P20"/>
    <mergeCell ref="Q19:S19"/>
    <mergeCell ref="T19:V19"/>
    <mergeCell ref="W19:Y19"/>
    <mergeCell ref="Q20:S20"/>
    <mergeCell ref="T20:V20"/>
    <mergeCell ref="W20:Y20"/>
    <mergeCell ref="B17:P18"/>
    <mergeCell ref="Q17:S17"/>
    <mergeCell ref="T17:V17"/>
    <mergeCell ref="W17:Y17"/>
    <mergeCell ref="Q18:S18"/>
    <mergeCell ref="T18:V18"/>
    <mergeCell ref="W18:Y18"/>
    <mergeCell ref="B16:P16"/>
    <mergeCell ref="Q16:S16"/>
    <mergeCell ref="T16:V16"/>
    <mergeCell ref="W16:Y16"/>
    <mergeCell ref="B15:P15"/>
    <mergeCell ref="Q15:S15"/>
    <mergeCell ref="T15:V15"/>
    <mergeCell ref="W15:Y15"/>
    <mergeCell ref="A13:Y13"/>
    <mergeCell ref="Q14:S14"/>
    <mergeCell ref="T14:V14"/>
    <mergeCell ref="W14:Y14"/>
    <mergeCell ref="A11:M12"/>
    <mergeCell ref="N11:Q11"/>
    <mergeCell ref="R11:T11"/>
    <mergeCell ref="U11:Y11"/>
    <mergeCell ref="N12:Q12"/>
    <mergeCell ref="R12:T12"/>
    <mergeCell ref="U12:Y12"/>
    <mergeCell ref="A9:F9"/>
    <mergeCell ref="G9:M9"/>
    <mergeCell ref="N9:Y9"/>
    <mergeCell ref="N10:T10"/>
    <mergeCell ref="U10:Y10"/>
    <mergeCell ref="A7:M7"/>
    <mergeCell ref="N7:Y7"/>
    <mergeCell ref="A8:F8"/>
    <mergeCell ref="G8:M8"/>
    <mergeCell ref="N8:Y8"/>
    <mergeCell ref="A5:M5"/>
    <mergeCell ref="N5:Y5"/>
    <mergeCell ref="A6:M6"/>
    <mergeCell ref="N6:Y6"/>
    <mergeCell ref="A1:Y1"/>
    <mergeCell ref="A2:Y2"/>
    <mergeCell ref="A3:Y3"/>
    <mergeCell ref="A4:F4"/>
  </mergeCells>
  <printOptions/>
  <pageMargins left="0.5" right="0.5" top="0.5" bottom="0.75" header="0.5" footer="0.5"/>
  <pageSetup horizontalDpi="1200" verticalDpi="12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48"/>
  </sheetPr>
  <dimension ref="A1:P73"/>
  <sheetViews>
    <sheetView tabSelected="1" workbookViewId="0" topLeftCell="A1">
      <selection activeCell="N13" sqref="N13:O13"/>
    </sheetView>
  </sheetViews>
  <sheetFormatPr defaultColWidth="9.140625" defaultRowHeight="12.75"/>
  <cols>
    <col min="1" max="1" width="8.8515625" style="4" customWidth="1"/>
    <col min="2" max="2" width="6.8515625" style="4" customWidth="1"/>
    <col min="3" max="3" width="13.00390625" style="4" customWidth="1"/>
    <col min="4" max="4" width="3.57421875" style="4" customWidth="1"/>
    <col min="5" max="5" width="8.421875" style="4" customWidth="1"/>
    <col min="6" max="6" width="7.7109375" style="4" customWidth="1"/>
    <col min="7" max="8" width="5.7109375" style="4" customWidth="1"/>
    <col min="9" max="9" width="1.421875" style="4" customWidth="1"/>
    <col min="10" max="10" width="12.00390625" style="4" customWidth="1"/>
    <col min="11" max="11" width="1.57421875" style="4" hidden="1" customWidth="1"/>
    <col min="12" max="12" width="12.28125" style="4" customWidth="1"/>
    <col min="13" max="13" width="0.5625" style="4" hidden="1" customWidth="1"/>
    <col min="14" max="14" width="12.28125" style="4" customWidth="1"/>
    <col min="15" max="15" width="0.2890625" style="4" customWidth="1"/>
    <col min="16" max="16" width="0" style="4" hidden="1" customWidth="1"/>
    <col min="17" max="16384" width="9.140625" style="4" customWidth="1"/>
  </cols>
  <sheetData>
    <row r="1" spans="1:16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5.5">
      <c r="A2" s="19"/>
      <c r="B2" s="19"/>
      <c r="C2" s="19"/>
      <c r="D2" s="19"/>
      <c r="E2" s="47" t="s">
        <v>58</v>
      </c>
      <c r="F2" s="20"/>
      <c r="G2" s="20"/>
      <c r="H2" s="20"/>
      <c r="I2" s="20"/>
      <c r="J2" s="19"/>
      <c r="K2" s="19"/>
      <c r="L2" s="19"/>
      <c r="M2" s="19"/>
      <c r="N2" s="19"/>
      <c r="O2" s="19"/>
      <c r="P2" s="19"/>
    </row>
    <row r="3" spans="1:16" ht="12.75">
      <c r="A3" s="19"/>
      <c r="B3" s="19"/>
      <c r="C3" s="21"/>
      <c r="D3" s="21"/>
      <c r="E3" s="21"/>
      <c r="F3" s="21"/>
      <c r="G3" s="21"/>
      <c r="H3" s="21"/>
      <c r="I3" s="21"/>
      <c r="J3" s="21"/>
      <c r="K3" s="19"/>
      <c r="L3" s="19"/>
      <c r="M3" s="19"/>
      <c r="N3" s="19"/>
      <c r="O3" s="19"/>
      <c r="P3" s="19"/>
    </row>
    <row r="4" spans="1:16" ht="12.75">
      <c r="A4" s="19"/>
      <c r="B4" s="21" t="s">
        <v>81</v>
      </c>
      <c r="C4" s="21"/>
      <c r="D4" s="21"/>
      <c r="E4" s="21"/>
      <c r="F4" s="21"/>
      <c r="G4" s="21"/>
      <c r="H4" s="21"/>
      <c r="I4" s="21"/>
      <c r="J4" s="19"/>
      <c r="K4" s="19"/>
      <c r="L4" s="19"/>
      <c r="M4" s="19"/>
      <c r="N4" s="19"/>
      <c r="O4" s="19"/>
      <c r="P4" s="19"/>
    </row>
    <row r="5" spans="1:16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 t="s">
        <v>17</v>
      </c>
      <c r="L5" s="19"/>
      <c r="M5" s="19"/>
      <c r="N5" s="19"/>
      <c r="O5" s="19"/>
      <c r="P5" s="19"/>
    </row>
    <row r="6" spans="1:16" ht="12.75">
      <c r="A6" s="154" t="s">
        <v>0</v>
      </c>
      <c r="B6" s="154"/>
      <c r="C6" s="62" t="s">
        <v>181</v>
      </c>
      <c r="D6" s="62"/>
      <c r="E6" s="62"/>
      <c r="F6" s="62"/>
      <c r="G6" s="62"/>
      <c r="H6" s="62"/>
      <c r="J6" s="19"/>
      <c r="K6" s="19"/>
      <c r="L6" s="19" t="s">
        <v>21</v>
      </c>
      <c r="M6" s="19"/>
      <c r="N6" s="19"/>
      <c r="O6" s="19"/>
      <c r="P6" s="19"/>
    </row>
    <row r="7" spans="1:16" ht="12.75">
      <c r="A7" s="5" t="s">
        <v>1</v>
      </c>
      <c r="B7" s="5"/>
      <c r="C7" s="62" t="s">
        <v>166</v>
      </c>
      <c r="D7" s="62"/>
      <c r="E7" s="62"/>
      <c r="F7" s="62"/>
      <c r="G7" s="62"/>
      <c r="H7" s="62"/>
      <c r="J7" s="19"/>
      <c r="K7" s="19"/>
      <c r="L7" s="19" t="s">
        <v>22</v>
      </c>
      <c r="M7" s="19"/>
      <c r="N7" s="19"/>
      <c r="O7" s="19"/>
      <c r="P7" s="19"/>
    </row>
    <row r="8" spans="1:16" ht="12.75">
      <c r="A8" s="5" t="s">
        <v>15</v>
      </c>
      <c r="B8" s="5"/>
      <c r="C8" s="62" t="s">
        <v>24</v>
      </c>
      <c r="D8" s="62"/>
      <c r="E8" s="62"/>
      <c r="F8" s="62"/>
      <c r="G8" s="62"/>
      <c r="H8" s="62"/>
      <c r="I8" s="6"/>
      <c r="J8" s="22" t="s">
        <v>20</v>
      </c>
      <c r="K8" s="22"/>
      <c r="L8" s="155">
        <v>9725097366</v>
      </c>
      <c r="M8" s="155"/>
      <c r="N8" s="155"/>
      <c r="O8" s="22"/>
      <c r="P8" s="19"/>
    </row>
    <row r="9" spans="1:16" ht="12.75">
      <c r="A9" s="7" t="s">
        <v>156</v>
      </c>
      <c r="B9" s="7"/>
      <c r="C9" s="78">
        <v>123456789</v>
      </c>
      <c r="D9" s="50"/>
      <c r="E9" s="50"/>
      <c r="F9" s="50"/>
      <c r="G9" s="50"/>
      <c r="H9" s="50"/>
      <c r="I9" s="6"/>
      <c r="J9" s="22" t="s">
        <v>19</v>
      </c>
      <c r="K9" s="22"/>
      <c r="L9" s="156" t="s">
        <v>18</v>
      </c>
      <c r="M9" s="157"/>
      <c r="N9" s="157"/>
      <c r="O9" s="157"/>
      <c r="P9" s="19"/>
    </row>
    <row r="10" spans="1:16" ht="12.75">
      <c r="A10" s="9" t="s">
        <v>157</v>
      </c>
      <c r="B10" s="10"/>
      <c r="C10" s="85" t="s">
        <v>158</v>
      </c>
      <c r="D10" s="10"/>
      <c r="E10" s="10"/>
      <c r="F10" s="10"/>
      <c r="G10" s="8"/>
      <c r="H10" s="8"/>
      <c r="I10" s="11"/>
      <c r="J10" s="23"/>
      <c r="K10" s="2"/>
      <c r="L10" s="2"/>
      <c r="M10" s="2"/>
      <c r="N10" s="2"/>
      <c r="O10" s="2"/>
      <c r="P10" s="19"/>
    </row>
    <row r="11" spans="1:16" ht="12.75">
      <c r="A11" s="86" t="s">
        <v>171</v>
      </c>
      <c r="B11" s="57"/>
      <c r="C11" s="129" t="s">
        <v>182</v>
      </c>
      <c r="D11" s="85"/>
      <c r="E11" s="10"/>
      <c r="F11" s="10"/>
      <c r="G11" s="8"/>
      <c r="H11" s="8"/>
      <c r="I11" s="11"/>
      <c r="J11" s="23"/>
      <c r="K11" s="2"/>
      <c r="L11" s="2"/>
      <c r="M11" s="2"/>
      <c r="N11" s="2"/>
      <c r="O11" s="2"/>
      <c r="P11" s="19"/>
    </row>
    <row r="12" spans="1:16" ht="13.5" thickBot="1">
      <c r="A12" s="12"/>
      <c r="B12" s="10"/>
      <c r="C12" s="10"/>
      <c r="D12" s="10"/>
      <c r="E12" s="13"/>
      <c r="F12" s="13"/>
      <c r="G12" s="3"/>
      <c r="H12" s="3"/>
      <c r="I12" s="14"/>
      <c r="J12" s="24"/>
      <c r="K12" s="1"/>
      <c r="L12" s="2"/>
      <c r="M12" s="2"/>
      <c r="N12" s="2"/>
      <c r="O12" s="2"/>
      <c r="P12" s="19"/>
    </row>
    <row r="13" spans="1:16" ht="13.5" thickBot="1">
      <c r="A13" s="15"/>
      <c r="B13" s="158" t="s">
        <v>2</v>
      </c>
      <c r="C13" s="159"/>
      <c r="D13" s="49" t="s">
        <v>60</v>
      </c>
      <c r="E13" s="80"/>
      <c r="F13" s="15"/>
      <c r="G13" s="160"/>
      <c r="H13" s="160"/>
      <c r="I13" s="15"/>
      <c r="J13" s="161"/>
      <c r="K13" s="161"/>
      <c r="L13" s="162"/>
      <c r="M13" s="163"/>
      <c r="N13" s="164">
        <v>100000</v>
      </c>
      <c r="O13" s="164"/>
      <c r="P13" s="19"/>
    </row>
    <row r="14" spans="1:16" ht="15.75">
      <c r="A14" s="25">
        <v>1</v>
      </c>
      <c r="B14" s="167" t="s">
        <v>25</v>
      </c>
      <c r="C14" s="167"/>
      <c r="D14" s="167"/>
      <c r="E14" s="167"/>
      <c r="F14" s="167"/>
      <c r="G14" s="167"/>
      <c r="H14" s="167"/>
      <c r="I14" s="27"/>
      <c r="J14" s="166"/>
      <c r="K14" s="166"/>
      <c r="L14" s="60">
        <v>275670</v>
      </c>
      <c r="M14" s="60"/>
      <c r="N14" s="166"/>
      <c r="O14" s="166"/>
      <c r="P14" s="19"/>
    </row>
    <row r="15" spans="1:16" ht="15.75">
      <c r="A15" s="25">
        <v>2</v>
      </c>
      <c r="B15" s="97" t="s">
        <v>179</v>
      </c>
      <c r="C15" s="97"/>
      <c r="D15" s="97"/>
      <c r="E15" s="97"/>
      <c r="F15" s="97"/>
      <c r="G15" s="97"/>
      <c r="H15" s="97"/>
      <c r="I15" s="27"/>
      <c r="J15" s="28"/>
      <c r="K15" s="28"/>
      <c r="L15" s="60">
        <v>250</v>
      </c>
      <c r="M15" s="60"/>
      <c r="N15" s="28"/>
      <c r="O15" s="28"/>
      <c r="P15" s="19"/>
    </row>
    <row r="16" spans="1:16" ht="12.75">
      <c r="A16" s="25"/>
      <c r="B16" s="165" t="s">
        <v>178</v>
      </c>
      <c r="C16" s="165"/>
      <c r="D16" s="165"/>
      <c r="E16" s="165"/>
      <c r="F16" s="165"/>
      <c r="G16" s="165"/>
      <c r="H16" s="165"/>
      <c r="I16" s="27"/>
      <c r="J16" s="166"/>
      <c r="K16" s="166"/>
      <c r="L16" s="60">
        <v>900</v>
      </c>
      <c r="M16" s="60"/>
      <c r="N16" s="166"/>
      <c r="O16" s="166"/>
      <c r="P16" s="99">
        <f>L15+L16</f>
        <v>1150</v>
      </c>
    </row>
    <row r="17" spans="1:16" ht="18.75">
      <c r="A17" s="25">
        <v>3</v>
      </c>
      <c r="B17" s="168" t="s">
        <v>27</v>
      </c>
      <c r="C17" s="168"/>
      <c r="D17" s="168"/>
      <c r="E17" s="168"/>
      <c r="F17" s="168"/>
      <c r="G17" s="168"/>
      <c r="H17" s="168"/>
      <c r="I17" s="27"/>
      <c r="J17" s="166"/>
      <c r="K17" s="166"/>
      <c r="L17" s="169">
        <f>SUM(L14:L16)</f>
        <v>276820</v>
      </c>
      <c r="M17" s="169"/>
      <c r="N17" s="166"/>
      <c r="O17" s="166"/>
      <c r="P17" s="19"/>
    </row>
    <row r="18" spans="1:16" ht="12.75">
      <c r="A18" s="25"/>
      <c r="B18" s="30"/>
      <c r="C18" s="27"/>
      <c r="D18" s="27"/>
      <c r="E18" s="27"/>
      <c r="F18" s="27"/>
      <c r="G18" s="27"/>
      <c r="H18" s="27"/>
      <c r="I18" s="27"/>
      <c r="J18" s="166"/>
      <c r="K18" s="166"/>
      <c r="L18" s="166"/>
      <c r="M18" s="166"/>
      <c r="N18" s="166"/>
      <c r="O18" s="166"/>
      <c r="P18" s="19"/>
    </row>
    <row r="19" spans="1:16" ht="18.75">
      <c r="A19" s="25">
        <v>4</v>
      </c>
      <c r="B19" s="168" t="s">
        <v>28</v>
      </c>
      <c r="C19" s="168"/>
      <c r="D19" s="168"/>
      <c r="E19" s="168"/>
      <c r="F19" s="168"/>
      <c r="G19" s="168"/>
      <c r="H19" s="168"/>
      <c r="I19" s="27"/>
      <c r="J19" s="166"/>
      <c r="K19" s="166"/>
      <c r="L19" s="166"/>
      <c r="M19" s="166"/>
      <c r="N19" s="166"/>
      <c r="O19" s="166"/>
      <c r="P19" s="19"/>
    </row>
    <row r="20" spans="1:16" ht="12.75">
      <c r="A20" s="25"/>
      <c r="B20" s="31">
        <v>4.1</v>
      </c>
      <c r="C20" s="165" t="s">
        <v>159</v>
      </c>
      <c r="D20" s="165"/>
      <c r="E20" s="165"/>
      <c r="F20" s="165"/>
      <c r="G20" s="165"/>
      <c r="H20" s="165"/>
      <c r="I20" s="27"/>
      <c r="J20" s="60">
        <v>0</v>
      </c>
      <c r="K20" s="60"/>
      <c r="L20" s="166"/>
      <c r="M20" s="166"/>
      <c r="N20" s="166"/>
      <c r="O20" s="166"/>
      <c r="P20" s="19"/>
    </row>
    <row r="21" spans="1:16" ht="12.75">
      <c r="A21" s="25"/>
      <c r="B21" s="31">
        <v>4.2</v>
      </c>
      <c r="C21" s="130" t="s">
        <v>29</v>
      </c>
      <c r="D21" s="131"/>
      <c r="E21" s="131"/>
      <c r="F21" s="131"/>
      <c r="G21" s="131"/>
      <c r="H21" s="131"/>
      <c r="I21" s="131"/>
      <c r="J21" s="60">
        <v>2400</v>
      </c>
      <c r="K21" s="60"/>
      <c r="L21" s="166"/>
      <c r="M21" s="166"/>
      <c r="N21" s="166"/>
      <c r="O21" s="166"/>
      <c r="P21" s="19"/>
    </row>
    <row r="22" spans="1:16" ht="12.75">
      <c r="A22" s="25"/>
      <c r="B22" s="31">
        <v>4.3</v>
      </c>
      <c r="C22" s="165" t="s">
        <v>164</v>
      </c>
      <c r="D22" s="165"/>
      <c r="E22" s="165"/>
      <c r="F22" s="165"/>
      <c r="G22" s="165"/>
      <c r="H22" s="165"/>
      <c r="I22" s="27"/>
      <c r="J22" s="60">
        <v>0</v>
      </c>
      <c r="K22" s="60"/>
      <c r="L22" s="166"/>
      <c r="M22" s="166"/>
      <c r="N22" s="166"/>
      <c r="O22" s="166"/>
      <c r="P22" s="19"/>
    </row>
    <row r="23" spans="1:16" ht="12.75">
      <c r="A23" s="25"/>
      <c r="B23" s="31">
        <v>4.4</v>
      </c>
      <c r="C23" s="165" t="s">
        <v>30</v>
      </c>
      <c r="D23" s="165"/>
      <c r="E23" s="165"/>
      <c r="F23" s="165"/>
      <c r="G23" s="165"/>
      <c r="H23" s="165"/>
      <c r="I23" s="27"/>
      <c r="J23" s="60">
        <v>2928</v>
      </c>
      <c r="K23" s="60"/>
      <c r="L23" s="166"/>
      <c r="M23" s="166"/>
      <c r="N23" s="166"/>
      <c r="O23" s="166"/>
      <c r="P23" s="19"/>
    </row>
    <row r="24" spans="1:16" ht="12.75">
      <c r="A24" s="25"/>
      <c r="B24" s="31">
        <v>4.5</v>
      </c>
      <c r="C24" s="152" t="s">
        <v>7</v>
      </c>
      <c r="D24" s="131"/>
      <c r="E24" s="131"/>
      <c r="F24" s="131"/>
      <c r="G24" s="131"/>
      <c r="H24" s="131"/>
      <c r="I24" s="27"/>
      <c r="J24" s="60"/>
      <c r="K24" s="60"/>
      <c r="L24" s="166"/>
      <c r="M24" s="166"/>
      <c r="N24" s="166"/>
      <c r="O24" s="166"/>
      <c r="P24" s="19"/>
    </row>
    <row r="25" spans="1:16" ht="15.75">
      <c r="A25" s="25">
        <v>5</v>
      </c>
      <c r="B25" s="30"/>
      <c r="C25" s="30"/>
      <c r="D25" s="27"/>
      <c r="E25" s="27"/>
      <c r="F25" s="43" t="s">
        <v>31</v>
      </c>
      <c r="G25" s="32" t="s">
        <v>3</v>
      </c>
      <c r="H25" s="27"/>
      <c r="I25" s="27"/>
      <c r="J25" s="170">
        <f>SUM(J20:K24)</f>
        <v>5328</v>
      </c>
      <c r="K25" s="170"/>
      <c r="L25" s="166"/>
      <c r="M25" s="166"/>
      <c r="N25" s="166"/>
      <c r="O25" s="166"/>
      <c r="P25" s="19"/>
    </row>
    <row r="26" spans="1:16" ht="12.75">
      <c r="A26" s="27"/>
      <c r="B26" s="27"/>
      <c r="C26" s="27"/>
      <c r="D26" s="27"/>
      <c r="E26" s="27"/>
      <c r="F26" s="27"/>
      <c r="G26" s="27"/>
      <c r="H26" s="27"/>
      <c r="I26" s="27"/>
      <c r="J26" s="166"/>
      <c r="K26" s="166"/>
      <c r="L26" s="166"/>
      <c r="M26" s="166"/>
      <c r="N26" s="166"/>
      <c r="O26" s="166"/>
      <c r="P26" s="19"/>
    </row>
    <row r="27" spans="1:16" ht="18.75">
      <c r="A27" s="28">
        <v>6</v>
      </c>
      <c r="B27" s="55" t="s">
        <v>80</v>
      </c>
      <c r="C27" s="34"/>
      <c r="D27" s="35"/>
      <c r="E27" s="35"/>
      <c r="F27" s="27"/>
      <c r="G27" s="27" t="s">
        <v>4</v>
      </c>
      <c r="H27" s="27"/>
      <c r="I27" s="27"/>
      <c r="J27" s="166"/>
      <c r="K27" s="166"/>
      <c r="L27" s="166"/>
      <c r="M27" s="166"/>
      <c r="N27" s="169">
        <f>IF(D13="G",L17-J25,IF(D13="L",L17-J25,0))</f>
        <v>271492</v>
      </c>
      <c r="O27" s="169"/>
      <c r="P27" s="19"/>
    </row>
    <row r="28" spans="1:16" ht="12.75">
      <c r="A28" s="28"/>
      <c r="B28" s="30"/>
      <c r="C28" s="30"/>
      <c r="D28" s="27"/>
      <c r="E28" s="27"/>
      <c r="F28" s="27"/>
      <c r="G28" s="27"/>
      <c r="H28" s="27"/>
      <c r="I28" s="27"/>
      <c r="J28" s="166"/>
      <c r="K28" s="166"/>
      <c r="L28" s="166"/>
      <c r="M28" s="166"/>
      <c r="N28" s="166"/>
      <c r="O28" s="166"/>
      <c r="P28" s="19"/>
    </row>
    <row r="29" spans="1:16" ht="18">
      <c r="A29" s="28">
        <v>7</v>
      </c>
      <c r="B29" s="56" t="s">
        <v>33</v>
      </c>
      <c r="C29" s="36"/>
      <c r="D29" s="36"/>
      <c r="E29" s="152" t="s">
        <v>5</v>
      </c>
      <c r="F29" s="152"/>
      <c r="G29" s="152"/>
      <c r="H29" s="152"/>
      <c r="I29" s="27"/>
      <c r="J29" s="166"/>
      <c r="K29" s="166"/>
      <c r="L29" s="166"/>
      <c r="M29" s="166"/>
      <c r="N29" s="166"/>
      <c r="O29" s="166"/>
      <c r="P29" s="19"/>
    </row>
    <row r="30" spans="1:16" ht="12.75">
      <c r="A30" s="25"/>
      <c r="B30" s="31">
        <v>7.1</v>
      </c>
      <c r="C30" s="43" t="s">
        <v>35</v>
      </c>
      <c r="D30" s="43"/>
      <c r="E30" s="43"/>
      <c r="F30" s="43"/>
      <c r="G30" s="43"/>
      <c r="H30" s="43"/>
      <c r="I30" s="27"/>
      <c r="J30" s="60">
        <v>66036</v>
      </c>
      <c r="K30" s="60"/>
      <c r="L30" s="166"/>
      <c r="M30" s="166"/>
      <c r="N30" s="166"/>
      <c r="O30" s="166"/>
      <c r="P30" s="19"/>
    </row>
    <row r="31" spans="1:16" ht="12.75">
      <c r="A31" s="25"/>
      <c r="B31" s="31">
        <v>7.2</v>
      </c>
      <c r="C31" s="43" t="s">
        <v>41</v>
      </c>
      <c r="D31" s="43"/>
      <c r="E31" s="43"/>
      <c r="F31" s="43"/>
      <c r="G31" s="43"/>
      <c r="H31" s="43"/>
      <c r="I31" s="27"/>
      <c r="J31" s="60"/>
      <c r="K31" s="60"/>
      <c r="L31" s="166"/>
      <c r="M31" s="166"/>
      <c r="N31" s="166"/>
      <c r="O31" s="166"/>
      <c r="P31" s="19"/>
    </row>
    <row r="32" spans="1:16" ht="12.75">
      <c r="A32" s="25"/>
      <c r="B32" s="31">
        <v>7.3</v>
      </c>
      <c r="C32" s="43" t="s">
        <v>36</v>
      </c>
      <c r="D32" s="43"/>
      <c r="E32" s="43"/>
      <c r="F32" s="43"/>
      <c r="G32" s="43"/>
      <c r="H32" s="43"/>
      <c r="I32" s="27"/>
      <c r="J32" s="60">
        <v>1536</v>
      </c>
      <c r="K32" s="60"/>
      <c r="L32" s="166"/>
      <c r="M32" s="166"/>
      <c r="N32" s="166"/>
      <c r="O32" s="166"/>
      <c r="P32" s="19"/>
    </row>
    <row r="33" spans="1:16" ht="12.75">
      <c r="A33" s="25"/>
      <c r="B33" s="31">
        <v>7.4</v>
      </c>
      <c r="C33" s="43" t="s">
        <v>34</v>
      </c>
      <c r="D33" s="43"/>
      <c r="E33" s="43"/>
      <c r="F33" s="43"/>
      <c r="G33" s="43"/>
      <c r="H33" s="43"/>
      <c r="I33" s="27"/>
      <c r="J33" s="60">
        <v>42397</v>
      </c>
      <c r="K33" s="60"/>
      <c r="L33" s="166"/>
      <c r="M33" s="166"/>
      <c r="N33" s="166"/>
      <c r="O33" s="166"/>
      <c r="P33" s="19"/>
    </row>
    <row r="34" spans="1:16" ht="12.75">
      <c r="A34" s="25"/>
      <c r="B34" s="31">
        <v>7.5</v>
      </c>
      <c r="C34" s="43" t="s">
        <v>37</v>
      </c>
      <c r="D34" s="43"/>
      <c r="E34" s="43"/>
      <c r="F34" s="43"/>
      <c r="G34" s="43"/>
      <c r="H34" s="43"/>
      <c r="I34" s="27"/>
      <c r="J34" s="60"/>
      <c r="K34" s="60"/>
      <c r="L34" s="166"/>
      <c r="M34" s="166"/>
      <c r="N34" s="166"/>
      <c r="O34" s="166"/>
      <c r="P34" s="19"/>
    </row>
    <row r="35" spans="1:16" ht="12.75">
      <c r="A35" s="25"/>
      <c r="B35" s="31">
        <v>7.6</v>
      </c>
      <c r="C35" s="43" t="s">
        <v>38</v>
      </c>
      <c r="D35" s="43"/>
      <c r="E35" s="43"/>
      <c r="F35" s="43"/>
      <c r="G35" s="43"/>
      <c r="H35" s="43"/>
      <c r="I35" s="27"/>
      <c r="J35" s="60"/>
      <c r="K35" s="60"/>
      <c r="L35" s="166"/>
      <c r="M35" s="166"/>
      <c r="N35" s="166"/>
      <c r="O35" s="166"/>
      <c r="P35" s="19"/>
    </row>
    <row r="36" spans="1:16" ht="12.75">
      <c r="A36" s="25"/>
      <c r="B36" s="31">
        <v>7.7</v>
      </c>
      <c r="C36" s="43" t="s">
        <v>39</v>
      </c>
      <c r="D36" s="43"/>
      <c r="E36" s="43"/>
      <c r="F36" s="43"/>
      <c r="G36" s="43"/>
      <c r="H36" s="43"/>
      <c r="I36" s="27"/>
      <c r="J36" s="60"/>
      <c r="K36" s="60"/>
      <c r="L36" s="166"/>
      <c r="M36" s="166"/>
      <c r="N36" s="166"/>
      <c r="O36" s="166"/>
      <c r="P36" s="19"/>
    </row>
    <row r="37" spans="1:16" ht="12.75">
      <c r="A37" s="25"/>
      <c r="B37" s="31">
        <v>7.8</v>
      </c>
      <c r="C37" s="43" t="s">
        <v>40</v>
      </c>
      <c r="D37" s="43"/>
      <c r="E37" s="43"/>
      <c r="F37" s="43"/>
      <c r="G37" s="43"/>
      <c r="H37" s="43"/>
      <c r="I37" s="27"/>
      <c r="J37" s="60"/>
      <c r="K37" s="60"/>
      <c r="L37" s="166"/>
      <c r="M37" s="166"/>
      <c r="N37" s="166"/>
      <c r="O37" s="166"/>
      <c r="P37" s="19"/>
    </row>
    <row r="38" spans="1:16" ht="12.75">
      <c r="A38" s="25"/>
      <c r="B38" s="31">
        <v>7.9</v>
      </c>
      <c r="C38" s="43" t="s">
        <v>43</v>
      </c>
      <c r="D38" s="43"/>
      <c r="E38" s="43"/>
      <c r="F38" s="43"/>
      <c r="G38" s="43"/>
      <c r="H38" s="43"/>
      <c r="I38" s="27"/>
      <c r="J38" s="60"/>
      <c r="K38" s="60"/>
      <c r="L38" s="166"/>
      <c r="M38" s="166"/>
      <c r="N38" s="166"/>
      <c r="O38" s="166"/>
      <c r="P38" s="19"/>
    </row>
    <row r="39" spans="1:16" ht="12.75">
      <c r="A39" s="25"/>
      <c r="B39" s="37">
        <v>7.1</v>
      </c>
      <c r="C39" s="45" t="s">
        <v>42</v>
      </c>
      <c r="D39" s="38"/>
      <c r="E39" s="32" t="s">
        <v>6</v>
      </c>
      <c r="F39" s="32"/>
      <c r="G39" s="32"/>
      <c r="H39" s="32"/>
      <c r="I39" s="27"/>
      <c r="J39" s="60"/>
      <c r="K39" s="60"/>
      <c r="L39" s="166"/>
      <c r="M39" s="166"/>
      <c r="N39" s="166"/>
      <c r="O39" s="166"/>
      <c r="P39" s="19"/>
    </row>
    <row r="40" spans="1:16" ht="12.75">
      <c r="A40" s="25"/>
      <c r="B40" s="31">
        <v>7.11</v>
      </c>
      <c r="C40" s="45" t="s">
        <v>44</v>
      </c>
      <c r="D40" s="58"/>
      <c r="E40" s="58"/>
      <c r="F40" s="58"/>
      <c r="G40" s="58"/>
      <c r="H40" s="58"/>
      <c r="I40" s="27"/>
      <c r="J40" s="153"/>
      <c r="K40" s="153"/>
      <c r="L40" s="166"/>
      <c r="M40" s="166"/>
      <c r="N40" s="166"/>
      <c r="O40" s="166"/>
      <c r="P40" s="19"/>
    </row>
    <row r="41" spans="1:16" ht="12.75">
      <c r="A41" s="25"/>
      <c r="B41" s="31">
        <v>7.12</v>
      </c>
      <c r="C41" s="43" t="s">
        <v>45</v>
      </c>
      <c r="D41" s="32" t="s">
        <v>7</v>
      </c>
      <c r="E41" s="32"/>
      <c r="F41" s="32"/>
      <c r="G41" s="32"/>
      <c r="H41" s="32"/>
      <c r="I41" s="27"/>
      <c r="J41" s="153"/>
      <c r="K41" s="153"/>
      <c r="L41" s="166"/>
      <c r="M41" s="166"/>
      <c r="N41" s="166"/>
      <c r="O41" s="166"/>
      <c r="P41" s="19"/>
    </row>
    <row r="42" spans="1:16" ht="15.75">
      <c r="A42" s="25"/>
      <c r="B42" s="27"/>
      <c r="C42" s="30"/>
      <c r="D42" s="27"/>
      <c r="E42" s="27"/>
      <c r="F42" s="29" t="s">
        <v>14</v>
      </c>
      <c r="G42" s="32" t="s">
        <v>8</v>
      </c>
      <c r="H42" s="27"/>
      <c r="I42" s="27"/>
      <c r="J42" s="170">
        <f>SUM(J30:J41)</f>
        <v>109969</v>
      </c>
      <c r="K42" s="170"/>
      <c r="L42" s="166"/>
      <c r="M42" s="166"/>
      <c r="N42" s="166"/>
      <c r="O42" s="166"/>
      <c r="P42" s="19"/>
    </row>
    <row r="43" spans="1:16" ht="12.75">
      <c r="A43" s="25"/>
      <c r="B43" s="30"/>
      <c r="C43" s="30"/>
      <c r="D43" s="27"/>
      <c r="E43" s="27"/>
      <c r="F43" s="27"/>
      <c r="G43" s="27"/>
      <c r="H43" s="27"/>
      <c r="I43" s="27"/>
      <c r="J43" s="166"/>
      <c r="K43" s="166"/>
      <c r="L43" s="166"/>
      <c r="M43" s="166"/>
      <c r="N43" s="166"/>
      <c r="O43" s="166"/>
      <c r="P43" s="19"/>
    </row>
    <row r="44" spans="1:16" ht="18.75">
      <c r="A44" s="25">
        <v>8</v>
      </c>
      <c r="B44" s="55" t="s">
        <v>32</v>
      </c>
      <c r="C44" s="34"/>
      <c r="D44" s="35"/>
      <c r="E44" s="35"/>
      <c r="F44" s="35"/>
      <c r="G44" s="27" t="s">
        <v>9</v>
      </c>
      <c r="H44" s="27"/>
      <c r="I44" s="27"/>
      <c r="J44" s="166"/>
      <c r="K44" s="166"/>
      <c r="L44" s="166"/>
      <c r="M44" s="166"/>
      <c r="N44" s="169">
        <f>IF(D13="G",IF(J42&gt;N13,N27-N13,N27-J42),IF(D13="L",IF(J42&gt;N13,N27-N13,N27-J42),0))</f>
        <v>171492</v>
      </c>
      <c r="O44" s="169"/>
      <c r="P44" s="19"/>
    </row>
    <row r="45" spans="1:16" ht="12.75">
      <c r="A45" s="25"/>
      <c r="B45" s="30"/>
      <c r="C45" s="27"/>
      <c r="D45" s="27"/>
      <c r="E45" s="27"/>
      <c r="F45" s="27"/>
      <c r="G45" s="27"/>
      <c r="H45" s="27"/>
      <c r="I45" s="27"/>
      <c r="J45" s="166"/>
      <c r="K45" s="166"/>
      <c r="L45" s="166"/>
      <c r="M45" s="166"/>
      <c r="N45" s="166"/>
      <c r="O45" s="166"/>
      <c r="P45" s="19"/>
    </row>
    <row r="46" spans="1:16" ht="18.75">
      <c r="A46" s="25">
        <v>9</v>
      </c>
      <c r="B46" s="168" t="s">
        <v>46</v>
      </c>
      <c r="C46" s="168"/>
      <c r="D46" s="168"/>
      <c r="E46" s="168"/>
      <c r="F46" s="168"/>
      <c r="G46" s="168"/>
      <c r="H46" s="168"/>
      <c r="I46" s="132"/>
      <c r="J46" s="133"/>
      <c r="K46" s="133"/>
      <c r="L46" s="166"/>
      <c r="M46" s="166"/>
      <c r="N46" s="166"/>
      <c r="O46" s="166"/>
      <c r="P46" s="19"/>
    </row>
    <row r="47" spans="1:16" ht="12.75">
      <c r="A47" s="33"/>
      <c r="B47" s="39">
        <v>9.1</v>
      </c>
      <c r="C47" s="40">
        <v>0</v>
      </c>
      <c r="D47" s="39" t="s">
        <v>10</v>
      </c>
      <c r="E47" s="40">
        <v>160000</v>
      </c>
      <c r="F47" s="40">
        <v>190000</v>
      </c>
      <c r="G47" s="41">
        <v>0</v>
      </c>
      <c r="H47" s="40" t="s">
        <v>11</v>
      </c>
      <c r="I47" s="27"/>
      <c r="J47" s="166"/>
      <c r="K47" s="166"/>
      <c r="L47" s="166"/>
      <c r="M47" s="166"/>
      <c r="N47" s="151">
        <f>IF(D13="G",E47*G47,F47*G47)</f>
        <v>0</v>
      </c>
      <c r="O47" s="151"/>
      <c r="P47" s="19"/>
    </row>
    <row r="48" spans="1:16" ht="12.75">
      <c r="A48" s="33"/>
      <c r="B48" s="39">
        <v>9.2</v>
      </c>
      <c r="C48" s="40">
        <v>190001</v>
      </c>
      <c r="D48" s="39" t="s">
        <v>10</v>
      </c>
      <c r="E48" s="40">
        <v>300000</v>
      </c>
      <c r="F48" s="40"/>
      <c r="G48" s="41">
        <v>10</v>
      </c>
      <c r="H48" s="40" t="s">
        <v>11</v>
      </c>
      <c r="I48" s="27"/>
      <c r="J48" s="166"/>
      <c r="K48" s="166"/>
      <c r="L48" s="166"/>
      <c r="M48" s="166"/>
      <c r="N48" s="148">
        <f>IF(D13="G",IF(N44&lt;E48,IF((N44-E47)&lt;0,0,(N44-E47)*G48/100),(E48-E47)*G48/100),IF(N44&lt;=E48,IF((N44-F47)&lt;0,0,(N44-F47)*G48/100),(E48-F47)*G48/100))</f>
        <v>1149.2</v>
      </c>
      <c r="O48" s="148"/>
      <c r="P48" s="19"/>
    </row>
    <row r="49" spans="1:16" ht="12.75">
      <c r="A49" s="33"/>
      <c r="B49" s="39">
        <v>9.3</v>
      </c>
      <c r="C49" s="40">
        <v>300001</v>
      </c>
      <c r="D49" s="39" t="s">
        <v>10</v>
      </c>
      <c r="E49" s="40">
        <v>500000</v>
      </c>
      <c r="F49" s="40"/>
      <c r="G49" s="41">
        <v>20</v>
      </c>
      <c r="H49" s="40" t="s">
        <v>11</v>
      </c>
      <c r="I49" s="27"/>
      <c r="J49" s="166"/>
      <c r="K49" s="166"/>
      <c r="L49" s="166"/>
      <c r="M49" s="166"/>
      <c r="N49" s="166">
        <f>IF(N44&lt;E49,IF((N44-E48)&lt;0,0,(N44-E48)*G49/100),(E49-E48)*G49/100)</f>
        <v>0</v>
      </c>
      <c r="O49" s="166"/>
      <c r="P49" s="19"/>
    </row>
    <row r="50" spans="1:16" ht="12.75">
      <c r="A50" s="33"/>
      <c r="B50" s="39">
        <v>9.4</v>
      </c>
      <c r="C50" s="40">
        <v>500001</v>
      </c>
      <c r="D50" s="39" t="s">
        <v>10</v>
      </c>
      <c r="E50" s="40">
        <v>1000000</v>
      </c>
      <c r="F50" s="40"/>
      <c r="G50" s="41">
        <v>30</v>
      </c>
      <c r="H50" s="40" t="s">
        <v>11</v>
      </c>
      <c r="I50" s="27"/>
      <c r="J50" s="166"/>
      <c r="K50" s="166"/>
      <c r="L50" s="166"/>
      <c r="M50" s="166"/>
      <c r="N50" s="166">
        <f>IF(N44&lt;E50,IF((N44-E49)&lt;0,0,(N44-E49)*G50/100),(E50-E49)*G50/100)</f>
        <v>0</v>
      </c>
      <c r="O50" s="166"/>
      <c r="P50" s="19"/>
    </row>
    <row r="51" spans="1:16" ht="18.75">
      <c r="A51" s="33"/>
      <c r="B51" s="146" t="s">
        <v>47</v>
      </c>
      <c r="C51" s="146"/>
      <c r="D51" s="146"/>
      <c r="E51" s="146"/>
      <c r="F51" s="146"/>
      <c r="G51" s="146"/>
      <c r="H51" s="146"/>
      <c r="I51" s="27"/>
      <c r="J51" s="166"/>
      <c r="K51" s="166"/>
      <c r="L51" s="166"/>
      <c r="M51" s="166"/>
      <c r="N51" s="61">
        <f>SUM(N47:N50)</f>
        <v>1149.2</v>
      </c>
      <c r="O51" s="61"/>
      <c r="P51" s="19"/>
    </row>
    <row r="52" spans="1:16" ht="12.75">
      <c r="A52" s="33"/>
      <c r="B52" s="30"/>
      <c r="C52" s="27"/>
      <c r="D52" s="27"/>
      <c r="E52" s="27"/>
      <c r="F52" s="27"/>
      <c r="G52" s="27"/>
      <c r="H52" s="27"/>
      <c r="I52" s="27"/>
      <c r="J52" s="166"/>
      <c r="K52" s="166"/>
      <c r="L52" s="166"/>
      <c r="M52" s="166"/>
      <c r="N52" s="166"/>
      <c r="O52" s="166"/>
      <c r="P52" s="19"/>
    </row>
    <row r="53" spans="1:16" ht="15.75">
      <c r="A53" s="25">
        <v>10</v>
      </c>
      <c r="B53" s="46" t="s">
        <v>48</v>
      </c>
      <c r="C53" s="36"/>
      <c r="D53" s="149" t="s">
        <v>49</v>
      </c>
      <c r="E53" s="149"/>
      <c r="F53" s="149"/>
      <c r="G53" s="42">
        <v>3</v>
      </c>
      <c r="H53" s="27" t="s">
        <v>11</v>
      </c>
      <c r="I53" s="27"/>
      <c r="J53" s="166"/>
      <c r="K53" s="166"/>
      <c r="L53" s="166"/>
      <c r="M53" s="166"/>
      <c r="N53" s="28">
        <f>ROUND((N51*G53/100),0)</f>
        <v>34</v>
      </c>
      <c r="O53" s="28"/>
      <c r="P53" s="19"/>
    </row>
    <row r="54" spans="1:16" ht="18.75">
      <c r="A54" s="25">
        <v>11</v>
      </c>
      <c r="B54" s="168" t="s">
        <v>50</v>
      </c>
      <c r="C54" s="168"/>
      <c r="D54" s="168"/>
      <c r="E54" s="168"/>
      <c r="F54" s="168"/>
      <c r="G54" s="27"/>
      <c r="H54" s="27"/>
      <c r="I54" s="27"/>
      <c r="J54" s="166"/>
      <c r="K54" s="166"/>
      <c r="L54" s="166"/>
      <c r="M54" s="166"/>
      <c r="N54" s="147">
        <f>ROUND(N51+N53,0)</f>
        <v>1183</v>
      </c>
      <c r="O54" s="147"/>
      <c r="P54" s="19"/>
    </row>
    <row r="55" spans="1:16" ht="18.75">
      <c r="A55" s="25"/>
      <c r="B55" s="44"/>
      <c r="C55" s="44"/>
      <c r="D55" s="44"/>
      <c r="E55" s="44"/>
      <c r="F55" s="44"/>
      <c r="G55" s="27"/>
      <c r="H55" s="27"/>
      <c r="I55" s="27"/>
      <c r="J55" s="28"/>
      <c r="K55" s="28"/>
      <c r="L55" s="28"/>
      <c r="M55" s="28"/>
      <c r="N55" s="48"/>
      <c r="O55" s="48"/>
      <c r="P55" s="19"/>
    </row>
    <row r="56" spans="1:16" ht="18.75">
      <c r="A56" s="25"/>
      <c r="B56" s="44" t="s">
        <v>51</v>
      </c>
      <c r="C56" s="169" t="s">
        <v>16</v>
      </c>
      <c r="D56" s="169"/>
      <c r="E56" s="169"/>
      <c r="F56" s="26"/>
      <c r="G56" s="27"/>
      <c r="H56" s="27"/>
      <c r="I56" s="27"/>
      <c r="J56" s="28"/>
      <c r="K56" s="28"/>
      <c r="L56" s="28"/>
      <c r="M56" s="28"/>
      <c r="N56" s="28"/>
      <c r="O56" s="28"/>
      <c r="P56" s="19"/>
    </row>
    <row r="57" spans="1:16" ht="12.75">
      <c r="A57" s="25">
        <v>12</v>
      </c>
      <c r="B57" s="142" t="s">
        <v>52</v>
      </c>
      <c r="C57" s="143"/>
      <c r="D57" s="143"/>
      <c r="E57" s="143"/>
      <c r="F57" s="143"/>
      <c r="G57" s="27"/>
      <c r="H57" s="27"/>
      <c r="I57" s="27"/>
      <c r="J57" s="153">
        <v>0</v>
      </c>
      <c r="K57" s="153"/>
      <c r="L57" s="166"/>
      <c r="M57" s="166"/>
      <c r="N57" s="166"/>
      <c r="O57" s="166"/>
      <c r="P57" s="19"/>
    </row>
    <row r="58" spans="1:16" ht="12.75">
      <c r="A58" s="25">
        <v>13</v>
      </c>
      <c r="B58" s="142" t="s">
        <v>53</v>
      </c>
      <c r="C58" s="143"/>
      <c r="D58" s="143"/>
      <c r="E58" s="143"/>
      <c r="F58" s="143"/>
      <c r="G58" s="27"/>
      <c r="H58" s="27"/>
      <c r="I58" s="27"/>
      <c r="J58" s="153">
        <v>0</v>
      </c>
      <c r="K58" s="153"/>
      <c r="L58" s="166"/>
      <c r="M58" s="166"/>
      <c r="N58" s="166"/>
      <c r="O58" s="166"/>
      <c r="P58" s="19"/>
    </row>
    <row r="59" spans="1:16" ht="12.75">
      <c r="A59" s="25">
        <v>14</v>
      </c>
      <c r="B59" s="142" t="s">
        <v>54</v>
      </c>
      <c r="C59" s="143"/>
      <c r="D59" s="143"/>
      <c r="E59" s="143"/>
      <c r="F59" s="143"/>
      <c r="G59" s="27"/>
      <c r="H59" s="27"/>
      <c r="I59" s="27"/>
      <c r="J59" s="153">
        <v>0</v>
      </c>
      <c r="K59" s="153"/>
      <c r="L59" s="166"/>
      <c r="M59" s="166"/>
      <c r="N59" s="166"/>
      <c r="O59" s="166"/>
      <c r="P59" s="19"/>
    </row>
    <row r="60" spans="1:16" ht="12.75">
      <c r="A60" s="25">
        <v>15</v>
      </c>
      <c r="B60" s="142" t="s">
        <v>55</v>
      </c>
      <c r="C60" s="143"/>
      <c r="D60" s="143"/>
      <c r="E60" s="143"/>
      <c r="F60" s="143"/>
      <c r="G60" s="27"/>
      <c r="H60" s="27"/>
      <c r="I60" s="27"/>
      <c r="J60" s="153"/>
      <c r="K60" s="153"/>
      <c r="L60" s="166"/>
      <c r="M60" s="166"/>
      <c r="N60" s="166"/>
      <c r="O60" s="166"/>
      <c r="P60" s="19"/>
    </row>
    <row r="61" spans="1:16" ht="12.75">
      <c r="A61" s="25">
        <v>16</v>
      </c>
      <c r="B61" s="45" t="s">
        <v>56</v>
      </c>
      <c r="C61" s="38"/>
      <c r="D61" s="152" t="s">
        <v>12</v>
      </c>
      <c r="E61" s="152"/>
      <c r="F61" s="38"/>
      <c r="G61" s="27" t="s">
        <v>13</v>
      </c>
      <c r="H61" s="27"/>
      <c r="I61" s="27"/>
      <c r="J61" s="93">
        <f>SUM(J57:J60)</f>
        <v>0</v>
      </c>
      <c r="K61" s="59">
        <f>SUM(J61)</f>
        <v>0</v>
      </c>
      <c r="L61" s="166"/>
      <c r="M61" s="166"/>
      <c r="N61" s="166"/>
      <c r="O61" s="166"/>
      <c r="P61" s="19"/>
    </row>
    <row r="62" spans="1:16" ht="18">
      <c r="A62" s="15"/>
      <c r="B62" s="16"/>
      <c r="C62" s="16"/>
      <c r="D62" s="16"/>
      <c r="E62" s="16"/>
      <c r="F62" s="16"/>
      <c r="G62" s="16"/>
      <c r="H62" s="144" t="s">
        <v>57</v>
      </c>
      <c r="I62" s="144"/>
      <c r="J62" s="144"/>
      <c r="K62" s="144"/>
      <c r="L62" s="144"/>
      <c r="M62" s="144"/>
      <c r="N62" s="145">
        <f>ROUND(N54-J61,0)</f>
        <v>1183</v>
      </c>
      <c r="O62" s="145"/>
      <c r="P62" s="19"/>
    </row>
    <row r="63" spans="1:15" ht="12.75">
      <c r="A63" s="15"/>
      <c r="B63" s="17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8">
      <c r="A64" s="15"/>
      <c r="B64" s="17"/>
      <c r="C64" s="15"/>
      <c r="D64" s="15"/>
      <c r="E64" s="15"/>
      <c r="F64" s="15"/>
      <c r="G64" s="15"/>
      <c r="H64" s="144" t="s">
        <v>59</v>
      </c>
      <c r="I64" s="144"/>
      <c r="J64" s="144"/>
      <c r="K64" s="144"/>
      <c r="L64" s="144"/>
      <c r="M64" s="144"/>
      <c r="N64" s="150">
        <f>ROUND(J61-N54,0)</f>
        <v>-1183</v>
      </c>
      <c r="O64" s="150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</sheetData>
  <sheetProtection password="CF2A" sheet="1" objects="1" scenarios="1"/>
  <mergeCells count="146">
    <mergeCell ref="N57:O57"/>
    <mergeCell ref="C24:H24"/>
    <mergeCell ref="L58:M58"/>
    <mergeCell ref="N58:O58"/>
    <mergeCell ref="J57:K57"/>
    <mergeCell ref="L57:M57"/>
    <mergeCell ref="B58:F58"/>
    <mergeCell ref="J58:K58"/>
    <mergeCell ref="B54:F54"/>
    <mergeCell ref="J54:K54"/>
    <mergeCell ref="N62:O62"/>
    <mergeCell ref="C21:I21"/>
    <mergeCell ref="B46:K46"/>
    <mergeCell ref="B57:F57"/>
    <mergeCell ref="D61:E61"/>
    <mergeCell ref="L61:M61"/>
    <mergeCell ref="N61:O61"/>
    <mergeCell ref="N60:O60"/>
    <mergeCell ref="N59:O59"/>
    <mergeCell ref="C56:E56"/>
    <mergeCell ref="H64:M64"/>
    <mergeCell ref="J60:K60"/>
    <mergeCell ref="L60:M60"/>
    <mergeCell ref="H62:M62"/>
    <mergeCell ref="B60:F60"/>
    <mergeCell ref="B59:F59"/>
    <mergeCell ref="J59:K59"/>
    <mergeCell ref="L59:M59"/>
    <mergeCell ref="L54:M54"/>
    <mergeCell ref="N54:O54"/>
    <mergeCell ref="J52:K52"/>
    <mergeCell ref="L52:M52"/>
    <mergeCell ref="N52:O52"/>
    <mergeCell ref="D53:F53"/>
    <mergeCell ref="J53:K53"/>
    <mergeCell ref="L53:M53"/>
    <mergeCell ref="B51:H51"/>
    <mergeCell ref="J51:K51"/>
    <mergeCell ref="L51:M51"/>
    <mergeCell ref="J49:K49"/>
    <mergeCell ref="L49:M49"/>
    <mergeCell ref="N49:O49"/>
    <mergeCell ref="J50:K50"/>
    <mergeCell ref="L50:M50"/>
    <mergeCell ref="N50:O50"/>
    <mergeCell ref="L47:M47"/>
    <mergeCell ref="N47:O47"/>
    <mergeCell ref="J48:K48"/>
    <mergeCell ref="L48:M48"/>
    <mergeCell ref="N48:O48"/>
    <mergeCell ref="L46:M46"/>
    <mergeCell ref="N46:O46"/>
    <mergeCell ref="N64:O64"/>
    <mergeCell ref="J44:K44"/>
    <mergeCell ref="L44:M44"/>
    <mergeCell ref="N44:O44"/>
    <mergeCell ref="J45:K45"/>
    <mergeCell ref="L45:M45"/>
    <mergeCell ref="N45:O45"/>
    <mergeCell ref="J47:K47"/>
    <mergeCell ref="J42:K42"/>
    <mergeCell ref="L42:M42"/>
    <mergeCell ref="N42:O42"/>
    <mergeCell ref="J43:K43"/>
    <mergeCell ref="L43:M43"/>
    <mergeCell ref="N43:O43"/>
    <mergeCell ref="J41:K41"/>
    <mergeCell ref="L41:M41"/>
    <mergeCell ref="N41:O41"/>
    <mergeCell ref="J40:K40"/>
    <mergeCell ref="L40:M40"/>
    <mergeCell ref="N40:O40"/>
    <mergeCell ref="L39:M39"/>
    <mergeCell ref="N39:O39"/>
    <mergeCell ref="L38:M38"/>
    <mergeCell ref="N38:O38"/>
    <mergeCell ref="L37:M37"/>
    <mergeCell ref="N37:O37"/>
    <mergeCell ref="L36:M36"/>
    <mergeCell ref="N36:O36"/>
    <mergeCell ref="L35:M35"/>
    <mergeCell ref="N35:O35"/>
    <mergeCell ref="L34:M34"/>
    <mergeCell ref="N34:O34"/>
    <mergeCell ref="L33:M33"/>
    <mergeCell ref="N33:O33"/>
    <mergeCell ref="L32:M32"/>
    <mergeCell ref="N32:O32"/>
    <mergeCell ref="L31:M31"/>
    <mergeCell ref="N31:O31"/>
    <mergeCell ref="L30:M30"/>
    <mergeCell ref="N30:O30"/>
    <mergeCell ref="E29:H29"/>
    <mergeCell ref="J29:K29"/>
    <mergeCell ref="L29:M29"/>
    <mergeCell ref="N29:O29"/>
    <mergeCell ref="J27:K27"/>
    <mergeCell ref="L27:M27"/>
    <mergeCell ref="N27:O27"/>
    <mergeCell ref="J28:K28"/>
    <mergeCell ref="L28:M28"/>
    <mergeCell ref="N28:O28"/>
    <mergeCell ref="J25:K25"/>
    <mergeCell ref="L25:M25"/>
    <mergeCell ref="N25:O25"/>
    <mergeCell ref="J26:K26"/>
    <mergeCell ref="L26:M26"/>
    <mergeCell ref="N26:O26"/>
    <mergeCell ref="L24:M24"/>
    <mergeCell ref="N24:O24"/>
    <mergeCell ref="C23:H23"/>
    <mergeCell ref="L23:M23"/>
    <mergeCell ref="N23:O23"/>
    <mergeCell ref="C22:H22"/>
    <mergeCell ref="L22:M22"/>
    <mergeCell ref="N22:O22"/>
    <mergeCell ref="L21:M21"/>
    <mergeCell ref="N21:O21"/>
    <mergeCell ref="C20:H20"/>
    <mergeCell ref="L20:M20"/>
    <mergeCell ref="N20:O20"/>
    <mergeCell ref="J18:K18"/>
    <mergeCell ref="L18:M18"/>
    <mergeCell ref="N18:O18"/>
    <mergeCell ref="B19:H19"/>
    <mergeCell ref="J19:K19"/>
    <mergeCell ref="L19:M19"/>
    <mergeCell ref="N19:O19"/>
    <mergeCell ref="B17:H17"/>
    <mergeCell ref="J17:K17"/>
    <mergeCell ref="L17:M17"/>
    <mergeCell ref="N17:O17"/>
    <mergeCell ref="B16:H16"/>
    <mergeCell ref="J16:K16"/>
    <mergeCell ref="N16:O16"/>
    <mergeCell ref="B14:H14"/>
    <mergeCell ref="J14:K14"/>
    <mergeCell ref="N14:O14"/>
    <mergeCell ref="A6:B6"/>
    <mergeCell ref="L8:N8"/>
    <mergeCell ref="L9:O9"/>
    <mergeCell ref="B13:C13"/>
    <mergeCell ref="G13:H13"/>
    <mergeCell ref="J13:K13"/>
    <mergeCell ref="L13:M13"/>
    <mergeCell ref="N13:O13"/>
  </mergeCells>
  <conditionalFormatting sqref="N28:O43 J26:K29 N45:O46 L59:O61 N52:O52 L18:M50 J43:K45 J47:K50 J51:M55 J18:K19 N18:O26">
    <cfRule type="cellIs" priority="1" dxfId="0" operator="equal" stopIfTrue="1">
      <formula>0</formula>
    </cfRule>
    <cfRule type="expression" priority="2" dxfId="1" stopIfTrue="1">
      <formula>K16=0</formula>
    </cfRule>
  </conditionalFormatting>
  <conditionalFormatting sqref="L57:O58">
    <cfRule type="cellIs" priority="3" dxfId="0" operator="equal" stopIfTrue="1">
      <formula>0</formula>
    </cfRule>
    <cfRule type="expression" priority="4" dxfId="1" stopIfTrue="1">
      <formula>M53=0</formula>
    </cfRule>
  </conditionalFormatting>
  <conditionalFormatting sqref="J56:M56 J16:K17 N16:O17">
    <cfRule type="cellIs" priority="5" dxfId="0" operator="equal" stopIfTrue="1">
      <formula>0</formula>
    </cfRule>
    <cfRule type="expression" priority="6" dxfId="1" stopIfTrue="1">
      <formula>K13=0</formula>
    </cfRule>
  </conditionalFormatting>
  <conditionalFormatting sqref="B53:C53">
    <cfRule type="expression" priority="7" dxfId="0" stopIfTrue="1">
      <formula>#REF!=0</formula>
    </cfRule>
  </conditionalFormatting>
  <conditionalFormatting sqref="B54:F56">
    <cfRule type="expression" priority="8" dxfId="0" stopIfTrue="1">
      <formula>#REF!=0</formula>
    </cfRule>
  </conditionalFormatting>
  <conditionalFormatting sqref="B57:B60">
    <cfRule type="expression" priority="9" dxfId="0" stopIfTrue="1">
      <formula>#REF!=0</formula>
    </cfRule>
  </conditionalFormatting>
  <conditionalFormatting sqref="B61:C61 F61">
    <cfRule type="expression" priority="10" dxfId="0" stopIfTrue="1">
      <formula>#REF!=0</formula>
    </cfRule>
  </conditionalFormatting>
  <conditionalFormatting sqref="B51:H51">
    <cfRule type="expression" priority="11" dxfId="0" stopIfTrue="1">
      <formula>#REF!=0</formula>
    </cfRule>
  </conditionalFormatting>
  <conditionalFormatting sqref="G53">
    <cfRule type="expression" priority="12" dxfId="0" stopIfTrue="1">
      <formula>#REF!=0</formula>
    </cfRule>
  </conditionalFormatting>
  <conditionalFormatting sqref="H53">
    <cfRule type="expression" priority="13" dxfId="0" stopIfTrue="1">
      <formula>#REF!=0</formula>
    </cfRule>
  </conditionalFormatting>
  <conditionalFormatting sqref="A57">
    <cfRule type="expression" priority="14" dxfId="0" stopIfTrue="1">
      <formula>#REF!=0</formula>
    </cfRule>
  </conditionalFormatting>
  <conditionalFormatting sqref="A58">
    <cfRule type="expression" priority="15" dxfId="0" stopIfTrue="1">
      <formula>#REF!=0</formula>
    </cfRule>
  </conditionalFormatting>
  <conditionalFormatting sqref="A59">
    <cfRule type="expression" priority="16" dxfId="0" stopIfTrue="1">
      <formula>#REF!=0</formula>
    </cfRule>
  </conditionalFormatting>
  <conditionalFormatting sqref="A60">
    <cfRule type="expression" priority="17" dxfId="0" stopIfTrue="1">
      <formula>#REF!=0</formula>
    </cfRule>
  </conditionalFormatting>
  <conditionalFormatting sqref="A61">
    <cfRule type="expression" priority="18" dxfId="0" stopIfTrue="1">
      <formula>#REF!=0</formula>
    </cfRule>
  </conditionalFormatting>
  <conditionalFormatting sqref="G61">
    <cfRule type="expression" priority="19" dxfId="0" stopIfTrue="1">
      <formula>#REF!=0</formula>
    </cfRule>
  </conditionalFormatting>
  <conditionalFormatting sqref="H62:M62 H64:M64">
    <cfRule type="expression" priority="20" dxfId="0" stopIfTrue="1">
      <formula>#REF!=0</formula>
    </cfRule>
  </conditionalFormatting>
  <conditionalFormatting sqref="J57:K57">
    <cfRule type="cellIs" priority="21" dxfId="0" operator="equal" stopIfTrue="1">
      <formula>0</formula>
    </cfRule>
    <cfRule type="expression" priority="22" dxfId="1" stopIfTrue="1">
      <formula>#REF!=0</formula>
    </cfRule>
  </conditionalFormatting>
  <conditionalFormatting sqref="J58:K58">
    <cfRule type="cellIs" priority="23" dxfId="0" operator="equal" stopIfTrue="1">
      <formula>0</formula>
    </cfRule>
    <cfRule type="expression" priority="24" dxfId="1" stopIfTrue="1">
      <formula>#REF!=0</formula>
    </cfRule>
  </conditionalFormatting>
  <conditionalFormatting sqref="J59:K59">
    <cfRule type="cellIs" priority="25" dxfId="0" operator="equal" stopIfTrue="1">
      <formula>0</formula>
    </cfRule>
    <cfRule type="expression" priority="26" dxfId="1" stopIfTrue="1">
      <formula>#REF!=0</formula>
    </cfRule>
  </conditionalFormatting>
  <conditionalFormatting sqref="J60:K60">
    <cfRule type="cellIs" priority="27" dxfId="0" operator="equal" stopIfTrue="1">
      <formula>0</formula>
    </cfRule>
    <cfRule type="expression" priority="28" dxfId="1" stopIfTrue="1">
      <formula>#REF!=0</formula>
    </cfRule>
  </conditionalFormatting>
  <conditionalFormatting sqref="D53:F53">
    <cfRule type="expression" priority="29" dxfId="0" stopIfTrue="1">
      <formula>#REF!=0</formula>
    </cfRule>
  </conditionalFormatting>
  <conditionalFormatting sqref="D61:E61">
    <cfRule type="expression" priority="30" dxfId="0" stopIfTrue="1">
      <formula>#REF!=0</formula>
    </cfRule>
  </conditionalFormatting>
  <conditionalFormatting sqref="A53">
    <cfRule type="expression" priority="31" dxfId="0" stopIfTrue="1">
      <formula>#REF!=0</formula>
    </cfRule>
  </conditionalFormatting>
  <conditionalFormatting sqref="A54:A56">
    <cfRule type="expression" priority="32" dxfId="0" stopIfTrue="1">
      <formula>#REF!=0</formula>
    </cfRule>
  </conditionalFormatting>
  <conditionalFormatting sqref="J61:K61">
    <cfRule type="cellIs" priority="33" dxfId="0" operator="equal" stopIfTrue="1">
      <formula>0</formula>
    </cfRule>
    <cfRule type="expression" priority="34" dxfId="1" stopIfTrue="1">
      <formula>#REF!=0</formula>
    </cfRule>
  </conditionalFormatting>
  <conditionalFormatting sqref="N54:O56">
    <cfRule type="cellIs" priority="35" dxfId="0" operator="equal" stopIfTrue="1">
      <formula>0</formula>
    </cfRule>
    <cfRule type="expression" priority="36" dxfId="1" stopIfTrue="1">
      <formula>#REF!=0</formula>
    </cfRule>
  </conditionalFormatting>
  <conditionalFormatting sqref="N51:O51">
    <cfRule type="cellIs" priority="37" dxfId="0" operator="equal" stopIfTrue="1">
      <formula>0</formula>
    </cfRule>
    <cfRule type="expression" priority="38" dxfId="1" stopIfTrue="1">
      <formula>#REF!=0</formula>
    </cfRule>
  </conditionalFormatting>
  <conditionalFormatting sqref="N53:O53">
    <cfRule type="cellIs" priority="39" dxfId="0" operator="equal" stopIfTrue="1">
      <formula>0</formula>
    </cfRule>
    <cfRule type="expression" priority="40" dxfId="1" stopIfTrue="1">
      <formula>#REF!=0</formula>
    </cfRule>
  </conditionalFormatting>
  <conditionalFormatting sqref="B16:H16">
    <cfRule type="expression" priority="41" dxfId="0" stopIfTrue="1">
      <formula>#REF!=0</formula>
    </cfRule>
  </conditionalFormatting>
  <conditionalFormatting sqref="B14:H15">
    <cfRule type="expression" priority="42" dxfId="0" stopIfTrue="1">
      <formula>#REF!=0</formula>
    </cfRule>
  </conditionalFormatting>
  <conditionalFormatting sqref="B17:H17 B19:H19">
    <cfRule type="expression" priority="43" dxfId="0" stopIfTrue="1">
      <formula>#REF!=0</formula>
    </cfRule>
  </conditionalFormatting>
  <conditionalFormatting sqref="C20:H20">
    <cfRule type="expression" priority="44" dxfId="0" stopIfTrue="1">
      <formula>#REF!=0</formula>
    </cfRule>
  </conditionalFormatting>
  <conditionalFormatting sqref="C23:H23">
    <cfRule type="expression" priority="45" dxfId="0" stopIfTrue="1">
      <formula>#REF!=0</formula>
    </cfRule>
  </conditionalFormatting>
  <conditionalFormatting sqref="C22:H22">
    <cfRule type="expression" priority="46" dxfId="0" stopIfTrue="1">
      <formula>#REF!=0</formula>
    </cfRule>
  </conditionalFormatting>
  <conditionalFormatting sqref="C21">
    <cfRule type="expression" priority="47" dxfId="0" stopIfTrue="1">
      <formula>#REF!=0</formula>
    </cfRule>
  </conditionalFormatting>
  <conditionalFormatting sqref="B21">
    <cfRule type="expression" priority="48" dxfId="0" stopIfTrue="1">
      <formula>#REF!=0</formula>
    </cfRule>
  </conditionalFormatting>
  <conditionalFormatting sqref="B20">
    <cfRule type="expression" priority="49" dxfId="0" stopIfTrue="1">
      <formula>#REF!=0</formula>
    </cfRule>
  </conditionalFormatting>
  <conditionalFormatting sqref="B22">
    <cfRule type="expression" priority="50" dxfId="0" stopIfTrue="1">
      <formula>#REF!=0</formula>
    </cfRule>
  </conditionalFormatting>
  <conditionalFormatting sqref="B23">
    <cfRule type="expression" priority="51" dxfId="0" stopIfTrue="1">
      <formula>#REF!=0</formula>
    </cfRule>
  </conditionalFormatting>
  <conditionalFormatting sqref="B24">
    <cfRule type="expression" priority="52" dxfId="0" stopIfTrue="1">
      <formula>#REF!=0</formula>
    </cfRule>
  </conditionalFormatting>
  <conditionalFormatting sqref="B27 B44">
    <cfRule type="expression" priority="53" dxfId="0" stopIfTrue="1">
      <formula>#REF!=0</formula>
    </cfRule>
  </conditionalFormatting>
  <conditionalFormatting sqref="B29:D29 F29:H29">
    <cfRule type="expression" priority="54" dxfId="0" stopIfTrue="1">
      <formula>#REF!=0</formula>
    </cfRule>
  </conditionalFormatting>
  <conditionalFormatting sqref="C30:H31">
    <cfRule type="expression" priority="55" dxfId="0" stopIfTrue="1">
      <formula>#REF!=0</formula>
    </cfRule>
  </conditionalFormatting>
  <conditionalFormatting sqref="C32:H32">
    <cfRule type="expression" priority="56" dxfId="0" stopIfTrue="1">
      <formula>#REF!=0</formula>
    </cfRule>
  </conditionalFormatting>
  <conditionalFormatting sqref="C33:H33">
    <cfRule type="expression" priority="57" dxfId="0" stopIfTrue="1">
      <formula>#REF!=0</formula>
    </cfRule>
  </conditionalFormatting>
  <conditionalFormatting sqref="C34:H34">
    <cfRule type="expression" priority="58" dxfId="0" stopIfTrue="1">
      <formula>#REF!=0</formula>
    </cfRule>
  </conditionalFormatting>
  <conditionalFormatting sqref="C35:H35">
    <cfRule type="expression" priority="59" dxfId="0" stopIfTrue="1">
      <formula>#REF!=0</formula>
    </cfRule>
  </conditionalFormatting>
  <conditionalFormatting sqref="C36:H36">
    <cfRule type="expression" priority="60" dxfId="0" stopIfTrue="1">
      <formula>#REF!=0</formula>
    </cfRule>
  </conditionalFormatting>
  <conditionalFormatting sqref="C37:H37">
    <cfRule type="expression" priority="61" dxfId="0" stopIfTrue="1">
      <formula>#REF!=0</formula>
    </cfRule>
  </conditionalFormatting>
  <conditionalFormatting sqref="C38:H38">
    <cfRule type="expression" priority="62" dxfId="0" stopIfTrue="1">
      <formula>#REF!=0</formula>
    </cfRule>
  </conditionalFormatting>
  <conditionalFormatting sqref="C39:C40 D39">
    <cfRule type="expression" priority="63" dxfId="0" stopIfTrue="1">
      <formula>#REF!=0</formula>
    </cfRule>
  </conditionalFormatting>
  <conditionalFormatting sqref="C41">
    <cfRule type="expression" priority="64" dxfId="0" stopIfTrue="1">
      <formula>#REF!=0</formula>
    </cfRule>
  </conditionalFormatting>
  <conditionalFormatting sqref="B30">
    <cfRule type="expression" priority="65" dxfId="0" stopIfTrue="1">
      <formula>#REF!=0</formula>
    </cfRule>
  </conditionalFormatting>
  <conditionalFormatting sqref="B31">
    <cfRule type="expression" priority="66" dxfId="0" stopIfTrue="1">
      <formula>#REF!=0</formula>
    </cfRule>
  </conditionalFormatting>
  <conditionalFormatting sqref="B32">
    <cfRule type="expression" priority="67" dxfId="0" stopIfTrue="1">
      <formula>#REF!=0</formula>
    </cfRule>
  </conditionalFormatting>
  <conditionalFormatting sqref="B33">
    <cfRule type="expression" priority="68" dxfId="0" stopIfTrue="1">
      <formula>#REF!=0</formula>
    </cfRule>
  </conditionalFormatting>
  <conditionalFormatting sqref="B34">
    <cfRule type="expression" priority="69" dxfId="0" stopIfTrue="1">
      <formula>#REF!=0</formula>
    </cfRule>
  </conditionalFormatting>
  <conditionalFormatting sqref="B35">
    <cfRule type="expression" priority="70" dxfId="0" stopIfTrue="1">
      <formula>#REF!=0</formula>
    </cfRule>
  </conditionalFormatting>
  <conditionalFormatting sqref="B36">
    <cfRule type="expression" priority="71" dxfId="0" stopIfTrue="1">
      <formula>#REF!=0</formula>
    </cfRule>
  </conditionalFormatting>
  <conditionalFormatting sqref="B37">
    <cfRule type="expression" priority="72" dxfId="0" stopIfTrue="1">
      <formula>#REF!=0</formula>
    </cfRule>
  </conditionalFormatting>
  <conditionalFormatting sqref="B38">
    <cfRule type="expression" priority="73" dxfId="0" stopIfTrue="1">
      <formula>#REF!=0</formula>
    </cfRule>
  </conditionalFormatting>
  <conditionalFormatting sqref="B39">
    <cfRule type="expression" priority="74" dxfId="0" stopIfTrue="1">
      <formula>#REF!=0</formula>
    </cfRule>
  </conditionalFormatting>
  <conditionalFormatting sqref="B40">
    <cfRule type="expression" priority="75" dxfId="0" stopIfTrue="1">
      <formula>#REF!=0</formula>
    </cfRule>
  </conditionalFormatting>
  <conditionalFormatting sqref="B41">
    <cfRule type="expression" priority="76" dxfId="0" stopIfTrue="1">
      <formula>#REF!=0</formula>
    </cfRule>
  </conditionalFormatting>
  <conditionalFormatting sqref="B48">
    <cfRule type="expression" priority="77" dxfId="0" stopIfTrue="1">
      <formula>#REF!=0</formula>
    </cfRule>
  </conditionalFormatting>
  <conditionalFormatting sqref="B49">
    <cfRule type="expression" priority="78" dxfId="0" stopIfTrue="1">
      <formula>#REF!=0</formula>
    </cfRule>
  </conditionalFormatting>
  <conditionalFormatting sqref="B50">
    <cfRule type="expression" priority="79" dxfId="0" stopIfTrue="1">
      <formula>#REF!=0</formula>
    </cfRule>
  </conditionalFormatting>
  <conditionalFormatting sqref="C48">
    <cfRule type="expression" priority="80" dxfId="0" stopIfTrue="1">
      <formula>#REF!=0</formula>
    </cfRule>
  </conditionalFormatting>
  <conditionalFormatting sqref="C47">
    <cfRule type="expression" priority="81" dxfId="0" stopIfTrue="1">
      <formula>#REF!=0</formula>
    </cfRule>
  </conditionalFormatting>
  <conditionalFormatting sqref="C49">
    <cfRule type="expression" priority="82" dxfId="0" stopIfTrue="1">
      <formula>#REF!=0</formula>
    </cfRule>
  </conditionalFormatting>
  <conditionalFormatting sqref="C50">
    <cfRule type="expression" priority="83" dxfId="0" stopIfTrue="1">
      <formula>#REF!=0</formula>
    </cfRule>
  </conditionalFormatting>
  <conditionalFormatting sqref="D47">
    <cfRule type="expression" priority="84" dxfId="0" stopIfTrue="1">
      <formula>#REF!=0</formula>
    </cfRule>
  </conditionalFormatting>
  <conditionalFormatting sqref="D48">
    <cfRule type="expression" priority="85" dxfId="0" stopIfTrue="1">
      <formula>#REF!=0</formula>
    </cfRule>
  </conditionalFormatting>
  <conditionalFormatting sqref="D49">
    <cfRule type="expression" priority="86" dxfId="0" stopIfTrue="1">
      <formula>#REF!=0</formula>
    </cfRule>
  </conditionalFormatting>
  <conditionalFormatting sqref="D50">
    <cfRule type="expression" priority="87" dxfId="0" stopIfTrue="1">
      <formula>#REF!=0</formula>
    </cfRule>
  </conditionalFormatting>
  <conditionalFormatting sqref="E47">
    <cfRule type="expression" priority="88" dxfId="0" stopIfTrue="1">
      <formula>#REF!=0</formula>
    </cfRule>
  </conditionalFormatting>
  <conditionalFormatting sqref="E48">
    <cfRule type="expression" priority="89" dxfId="0" stopIfTrue="1">
      <formula>#REF!=0</formula>
    </cfRule>
  </conditionalFormatting>
  <conditionalFormatting sqref="E49">
    <cfRule type="expression" priority="90" dxfId="0" stopIfTrue="1">
      <formula>#REF!=0</formula>
    </cfRule>
  </conditionalFormatting>
  <conditionalFormatting sqref="E50">
    <cfRule type="expression" priority="91" dxfId="0" stopIfTrue="1">
      <formula>#REF!=0</formula>
    </cfRule>
  </conditionalFormatting>
  <conditionalFormatting sqref="F47">
    <cfRule type="expression" priority="92" dxfId="0" stopIfTrue="1">
      <formula>#REF!=0</formula>
    </cfRule>
  </conditionalFormatting>
  <conditionalFormatting sqref="G47">
    <cfRule type="expression" priority="93" dxfId="0" stopIfTrue="1">
      <formula>#REF!=0</formula>
    </cfRule>
  </conditionalFormatting>
  <conditionalFormatting sqref="G48">
    <cfRule type="expression" priority="94" dxfId="0" stopIfTrue="1">
      <formula>#REF!=0</formula>
    </cfRule>
  </conditionalFormatting>
  <conditionalFormatting sqref="G49">
    <cfRule type="expression" priority="95" dxfId="0" stopIfTrue="1">
      <formula>#REF!=0</formula>
    </cfRule>
  </conditionalFormatting>
  <conditionalFormatting sqref="G50">
    <cfRule type="expression" priority="96" dxfId="0" stopIfTrue="1">
      <formula>#REF!=0</formula>
    </cfRule>
  </conditionalFormatting>
  <conditionalFormatting sqref="H47">
    <cfRule type="expression" priority="97" dxfId="0" stopIfTrue="1">
      <formula>#REF!=0</formula>
    </cfRule>
  </conditionalFormatting>
  <conditionalFormatting sqref="H48">
    <cfRule type="expression" priority="98" dxfId="0" stopIfTrue="1">
      <formula>#REF!=0</formula>
    </cfRule>
  </conditionalFormatting>
  <conditionalFormatting sqref="H49">
    <cfRule type="expression" priority="99" dxfId="0" stopIfTrue="1">
      <formula>#REF!=0</formula>
    </cfRule>
  </conditionalFormatting>
  <conditionalFormatting sqref="H50">
    <cfRule type="expression" priority="100" dxfId="0" stopIfTrue="1">
      <formula>#REF!=0</formula>
    </cfRule>
  </conditionalFormatting>
  <conditionalFormatting sqref="G25">
    <cfRule type="expression" priority="101" dxfId="0" stopIfTrue="1">
      <formula>#REF!=0</formula>
    </cfRule>
  </conditionalFormatting>
  <conditionalFormatting sqref="F25">
    <cfRule type="expression" priority="102" dxfId="0" stopIfTrue="1">
      <formula>#REF!=0</formula>
    </cfRule>
  </conditionalFormatting>
  <conditionalFormatting sqref="G27">
    <cfRule type="expression" priority="103" dxfId="0" stopIfTrue="1">
      <formula>#REF!=0</formula>
    </cfRule>
  </conditionalFormatting>
  <conditionalFormatting sqref="G42">
    <cfRule type="expression" priority="104" dxfId="0" stopIfTrue="1">
      <formula>#REF!=0</formula>
    </cfRule>
  </conditionalFormatting>
  <conditionalFormatting sqref="F42">
    <cfRule type="expression" priority="105" dxfId="0" stopIfTrue="1">
      <formula>#REF!=0</formula>
    </cfRule>
  </conditionalFormatting>
  <conditionalFormatting sqref="G44">
    <cfRule type="expression" priority="106" dxfId="0" stopIfTrue="1">
      <formula>#REF!=0</formula>
    </cfRule>
  </conditionalFormatting>
  <conditionalFormatting sqref="L16:M16">
    <cfRule type="cellIs" priority="107" dxfId="0" operator="equal" stopIfTrue="1">
      <formula>0</formula>
    </cfRule>
    <cfRule type="expression" priority="108" dxfId="1" stopIfTrue="1">
      <formula>#REF!=0</formula>
    </cfRule>
  </conditionalFormatting>
  <conditionalFormatting sqref="L14:M15">
    <cfRule type="cellIs" priority="109" dxfId="0" operator="equal" stopIfTrue="1">
      <formula>0</formula>
    </cfRule>
    <cfRule type="expression" priority="110" dxfId="1" stopIfTrue="1">
      <formula>#REF!=0</formula>
    </cfRule>
  </conditionalFormatting>
  <conditionalFormatting sqref="J21:K21">
    <cfRule type="cellIs" priority="111" dxfId="0" operator="equal" stopIfTrue="1">
      <formula>0</formula>
    </cfRule>
    <cfRule type="expression" priority="112" dxfId="1" stopIfTrue="1">
      <formula>#REF!=0</formula>
    </cfRule>
  </conditionalFormatting>
  <conditionalFormatting sqref="J22:K22">
    <cfRule type="cellIs" priority="113" dxfId="0" operator="equal" stopIfTrue="1">
      <formula>0</formula>
    </cfRule>
    <cfRule type="expression" priority="114" dxfId="1" stopIfTrue="1">
      <formula>#REF!=0</formula>
    </cfRule>
  </conditionalFormatting>
  <conditionalFormatting sqref="J23:K23">
    <cfRule type="cellIs" priority="115" dxfId="0" operator="equal" stopIfTrue="1">
      <formula>0</formula>
    </cfRule>
    <cfRule type="expression" priority="116" dxfId="1" stopIfTrue="1">
      <formula>#REF!=0</formula>
    </cfRule>
  </conditionalFormatting>
  <conditionalFormatting sqref="J24:K24">
    <cfRule type="cellIs" priority="117" dxfId="0" operator="equal" stopIfTrue="1">
      <formula>0</formula>
    </cfRule>
    <cfRule type="expression" priority="118" dxfId="1" stopIfTrue="1">
      <formula>#REF!=0</formula>
    </cfRule>
  </conditionalFormatting>
  <conditionalFormatting sqref="J30:K30">
    <cfRule type="cellIs" priority="119" dxfId="0" operator="equal" stopIfTrue="1">
      <formula>0</formula>
    </cfRule>
    <cfRule type="expression" priority="120" dxfId="1" stopIfTrue="1">
      <formula>#REF!=0</formula>
    </cfRule>
  </conditionalFormatting>
  <conditionalFormatting sqref="J31:K31">
    <cfRule type="cellIs" priority="121" dxfId="0" operator="equal" stopIfTrue="1">
      <formula>0</formula>
    </cfRule>
    <cfRule type="expression" priority="122" dxfId="1" stopIfTrue="1">
      <formula>#REF!=0</formula>
    </cfRule>
  </conditionalFormatting>
  <conditionalFormatting sqref="J32:K32">
    <cfRule type="cellIs" priority="123" dxfId="0" operator="equal" stopIfTrue="1">
      <formula>0</formula>
    </cfRule>
    <cfRule type="expression" priority="124" dxfId="1" stopIfTrue="1">
      <formula>#REF!=0</formula>
    </cfRule>
  </conditionalFormatting>
  <conditionalFormatting sqref="J33:K33">
    <cfRule type="cellIs" priority="125" dxfId="0" operator="equal" stopIfTrue="1">
      <formula>0</formula>
    </cfRule>
    <cfRule type="expression" priority="126" dxfId="1" stopIfTrue="1">
      <formula>#REF!=0</formula>
    </cfRule>
  </conditionalFormatting>
  <conditionalFormatting sqref="J34:K34">
    <cfRule type="cellIs" priority="127" dxfId="0" operator="equal" stopIfTrue="1">
      <formula>0</formula>
    </cfRule>
    <cfRule type="expression" priority="128" dxfId="1" stopIfTrue="1">
      <formula>#REF!=0</formula>
    </cfRule>
  </conditionalFormatting>
  <conditionalFormatting sqref="J35:K35">
    <cfRule type="cellIs" priority="129" dxfId="0" operator="equal" stopIfTrue="1">
      <formula>0</formula>
    </cfRule>
    <cfRule type="expression" priority="130" dxfId="1" stopIfTrue="1">
      <formula>#REF!=0</formula>
    </cfRule>
  </conditionalFormatting>
  <conditionalFormatting sqref="J36:K36">
    <cfRule type="cellIs" priority="131" dxfId="0" operator="equal" stopIfTrue="1">
      <formula>0</formula>
    </cfRule>
    <cfRule type="expression" priority="132" dxfId="1" stopIfTrue="1">
      <formula>#REF!=0</formula>
    </cfRule>
  </conditionalFormatting>
  <conditionalFormatting sqref="J37:K37">
    <cfRule type="cellIs" priority="133" dxfId="0" operator="equal" stopIfTrue="1">
      <formula>0</formula>
    </cfRule>
    <cfRule type="expression" priority="134" dxfId="1" stopIfTrue="1">
      <formula>#REF!=0</formula>
    </cfRule>
  </conditionalFormatting>
  <conditionalFormatting sqref="J38:K38">
    <cfRule type="cellIs" priority="135" dxfId="0" operator="equal" stopIfTrue="1">
      <formula>0</formula>
    </cfRule>
    <cfRule type="expression" priority="136" dxfId="1" stopIfTrue="1">
      <formula>#REF!=0</formula>
    </cfRule>
  </conditionalFormatting>
  <conditionalFormatting sqref="J39:K39">
    <cfRule type="cellIs" priority="137" dxfId="0" operator="equal" stopIfTrue="1">
      <formula>0</formula>
    </cfRule>
    <cfRule type="expression" priority="138" dxfId="1" stopIfTrue="1">
      <formula>#REF!=0</formula>
    </cfRule>
  </conditionalFormatting>
  <conditionalFormatting sqref="J40:K40">
    <cfRule type="cellIs" priority="139" dxfId="0" operator="equal" stopIfTrue="1">
      <formula>0</formula>
    </cfRule>
    <cfRule type="expression" priority="140" dxfId="1" stopIfTrue="1">
      <formula>#REF!=0</formula>
    </cfRule>
  </conditionalFormatting>
  <conditionalFormatting sqref="J41:K41">
    <cfRule type="cellIs" priority="141" dxfId="0" operator="equal" stopIfTrue="1">
      <formula>0</formula>
    </cfRule>
    <cfRule type="expression" priority="142" dxfId="1" stopIfTrue="1">
      <formula>#REF!=0</formula>
    </cfRule>
  </conditionalFormatting>
  <conditionalFormatting sqref="E29">
    <cfRule type="expression" priority="143" dxfId="0" stopIfTrue="1">
      <formula>#REF!=0</formula>
    </cfRule>
  </conditionalFormatting>
  <conditionalFormatting sqref="E39:H39">
    <cfRule type="expression" priority="144" dxfId="0" stopIfTrue="1">
      <formula>#REF!=0</formula>
    </cfRule>
  </conditionalFormatting>
  <conditionalFormatting sqref="D41:H41">
    <cfRule type="expression" priority="145" dxfId="0" stopIfTrue="1">
      <formula>#REF!=0</formula>
    </cfRule>
  </conditionalFormatting>
  <conditionalFormatting sqref="A14:A15">
    <cfRule type="expression" priority="146" dxfId="0" stopIfTrue="1">
      <formula>#REF!=0</formula>
    </cfRule>
  </conditionalFormatting>
  <conditionalFormatting sqref="A16">
    <cfRule type="expression" priority="147" dxfId="0" stopIfTrue="1">
      <formula>#REF!=0</formula>
    </cfRule>
  </conditionalFormatting>
  <conditionalFormatting sqref="A17">
    <cfRule type="expression" priority="148" dxfId="0" stopIfTrue="1">
      <formula>#REF!=0</formula>
    </cfRule>
  </conditionalFormatting>
  <conditionalFormatting sqref="A19">
    <cfRule type="expression" priority="149" dxfId="0" stopIfTrue="1">
      <formula>#REF!=0</formula>
    </cfRule>
  </conditionalFormatting>
  <conditionalFormatting sqref="A25">
    <cfRule type="expression" priority="150" dxfId="0" stopIfTrue="1">
      <formula>#REF!=0</formula>
    </cfRule>
  </conditionalFormatting>
  <conditionalFormatting sqref="A27">
    <cfRule type="expression" priority="151" dxfId="0" stopIfTrue="1">
      <formula>#REF!=0</formula>
    </cfRule>
  </conditionalFormatting>
  <conditionalFormatting sqref="A29">
    <cfRule type="expression" priority="152" dxfId="0" stopIfTrue="1">
      <formula>#REF!=0</formula>
    </cfRule>
  </conditionalFormatting>
  <conditionalFormatting sqref="A44">
    <cfRule type="expression" priority="153" dxfId="0" stopIfTrue="1">
      <formula>#REF!=0</formula>
    </cfRule>
  </conditionalFormatting>
  <conditionalFormatting sqref="A46">
    <cfRule type="expression" priority="154" dxfId="0" stopIfTrue="1">
      <formula>#REF!=0</formula>
    </cfRule>
  </conditionalFormatting>
  <conditionalFormatting sqref="D13">
    <cfRule type="expression" priority="155" dxfId="2" stopIfTrue="1">
      <formula>#REF!=0</formula>
    </cfRule>
  </conditionalFormatting>
  <conditionalFormatting sqref="G13:H13">
    <cfRule type="expression" priority="156" dxfId="2" stopIfTrue="1">
      <formula>#REF!=0</formula>
    </cfRule>
  </conditionalFormatting>
  <conditionalFormatting sqref="N13:O13">
    <cfRule type="expression" priority="157" dxfId="2" stopIfTrue="1">
      <formula>#REF!=0</formula>
    </cfRule>
  </conditionalFormatting>
  <conditionalFormatting sqref="J25:K25">
    <cfRule type="cellIs" priority="158" dxfId="0" operator="equal" stopIfTrue="1">
      <formula>0</formula>
    </cfRule>
    <cfRule type="expression" priority="159" dxfId="1" stopIfTrue="1">
      <formula>#REF!=0</formula>
    </cfRule>
  </conditionalFormatting>
  <conditionalFormatting sqref="J42:K42">
    <cfRule type="cellIs" priority="160" dxfId="0" operator="equal" stopIfTrue="1">
      <formula>0</formula>
    </cfRule>
    <cfRule type="expression" priority="161" dxfId="1" stopIfTrue="1">
      <formula>#REF!=0</formula>
    </cfRule>
  </conditionalFormatting>
  <conditionalFormatting sqref="N44:O44">
    <cfRule type="cellIs" priority="162" dxfId="0" operator="equal" stopIfTrue="1">
      <formula>0</formula>
    </cfRule>
    <cfRule type="expression" priority="163" dxfId="1" stopIfTrue="1">
      <formula>#REF!=0</formula>
    </cfRule>
  </conditionalFormatting>
  <conditionalFormatting sqref="N27:O27">
    <cfRule type="cellIs" priority="164" dxfId="0" operator="equal" stopIfTrue="1">
      <formula>0</formula>
    </cfRule>
    <cfRule type="expression" priority="165" dxfId="1" stopIfTrue="1">
      <formula>#REF!=0</formula>
    </cfRule>
  </conditionalFormatting>
  <conditionalFormatting sqref="L17:M17">
    <cfRule type="cellIs" priority="166" dxfId="0" operator="equal" stopIfTrue="1">
      <formula>0</formula>
    </cfRule>
    <cfRule type="expression" priority="167" dxfId="1" stopIfTrue="1">
      <formula>#REF!=0</formula>
    </cfRule>
  </conditionalFormatting>
  <conditionalFormatting sqref="J20:K20">
    <cfRule type="cellIs" priority="168" dxfId="0" operator="equal" stopIfTrue="1">
      <formula>0</formula>
    </cfRule>
    <cfRule type="expression" priority="169" dxfId="1" stopIfTrue="1">
      <formula>#REF!=0</formula>
    </cfRule>
  </conditionalFormatting>
  <conditionalFormatting sqref="N47:O47">
    <cfRule type="cellIs" priority="170" dxfId="0" operator="equal" stopIfTrue="1">
      <formula>0</formula>
    </cfRule>
    <cfRule type="expression" priority="171" dxfId="1" stopIfTrue="1">
      <formula>#REF!=0</formula>
    </cfRule>
  </conditionalFormatting>
  <conditionalFormatting sqref="N48:O48">
    <cfRule type="cellIs" priority="172" dxfId="0" operator="equal" stopIfTrue="1">
      <formula>0</formula>
    </cfRule>
    <cfRule type="expression" priority="173" dxfId="1" stopIfTrue="1">
      <formula>#REF!=0</formula>
    </cfRule>
  </conditionalFormatting>
  <conditionalFormatting sqref="N49:O49">
    <cfRule type="cellIs" priority="174" dxfId="0" operator="equal" stopIfTrue="1">
      <formula>0</formula>
    </cfRule>
    <cfRule type="expression" priority="175" dxfId="1" stopIfTrue="1">
      <formula>#REF!=0</formula>
    </cfRule>
  </conditionalFormatting>
  <conditionalFormatting sqref="N50:O50">
    <cfRule type="cellIs" priority="176" dxfId="0" operator="equal" stopIfTrue="1">
      <formula>0</formula>
    </cfRule>
    <cfRule type="expression" priority="177" dxfId="1" stopIfTrue="1">
      <formula>#REF!=0</formula>
    </cfRule>
  </conditionalFormatting>
  <conditionalFormatting sqref="B47">
    <cfRule type="expression" priority="178" dxfId="0" stopIfTrue="1">
      <formula>#REF!=0</formula>
    </cfRule>
  </conditionalFormatting>
  <conditionalFormatting sqref="J14:K15 N14:O15">
    <cfRule type="cellIs" priority="179" dxfId="0" operator="equal" stopIfTrue="1">
      <formula>0</formula>
    </cfRule>
    <cfRule type="expression" priority="180" dxfId="1" stopIfTrue="1">
      <formula>#REF!=0</formula>
    </cfRule>
  </conditionalFormatting>
  <conditionalFormatting sqref="K10:O12 D10:F12 B10:C10 B12:C12">
    <cfRule type="cellIs" priority="181" dxfId="0" operator="equal" stopIfTrue="1">
      <formula>0</formula>
    </cfRule>
  </conditionalFormatting>
  <conditionalFormatting sqref="B46:H46">
    <cfRule type="expression" priority="182" dxfId="0" stopIfTrue="1">
      <formula>#REF!=0</formula>
    </cfRule>
  </conditionalFormatting>
  <conditionalFormatting sqref="F48:F49">
    <cfRule type="expression" priority="183" dxfId="0" stopIfTrue="1">
      <formula>O13=0</formula>
    </cfRule>
  </conditionalFormatting>
  <conditionalFormatting sqref="F50">
    <cfRule type="expression" priority="184" dxfId="0" stopIfTrue="1">
      <formula>O16=0</formula>
    </cfRule>
  </conditionalFormatting>
  <dataValidations count="3">
    <dataValidation operator="equal" allowBlank="1" showInputMessage="1" showErrorMessage="1" promptTitle="GENTS / LEDIS" prompt="TO WRITE HERE&#10;&#10;&quot;G&quot; FOR GENTS&#10;&#10;&quot;L&quot; FOR LEDIS" sqref="D13"/>
    <dataValidation allowBlank="1" showInputMessage="1" showErrorMessage="1" promptTitle="MEDICLAIM" prompt="PLEASE DO NOT WRITE ABOVE&#10;&#10;10,000" sqref="J23:K23"/>
    <dataValidation allowBlank="1" showInputMessage="1" showErrorMessage="1" promptTitle="EDUCATION FEE" prompt="MAXIMUM EDUCATION FEES VALUES IS 24,000&#10;&#10;OR&#10;&#10;12,000 / CHILDREN" sqref="J39:K39"/>
  </dataValidations>
  <hyperlinks>
    <hyperlink ref="L9" r:id="rId1" display="jitendra.teo@gmail.com"/>
  </hyperlinks>
  <printOptions/>
  <pageMargins left="0.5" right="0.25" top="1" bottom="0.75" header="0.5" footer="0.5"/>
  <pageSetup horizontalDpi="300" verticalDpi="300" orientation="portrait" paperSize="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52"/>
  </sheetPr>
  <dimension ref="A1:AA107"/>
  <sheetViews>
    <sheetView workbookViewId="0" topLeftCell="A28">
      <selection activeCell="Q29" sqref="Q29:S29"/>
    </sheetView>
  </sheetViews>
  <sheetFormatPr defaultColWidth="9.140625" defaultRowHeight="12.75"/>
  <cols>
    <col min="1" max="4" width="3.7109375" style="19" customWidth="1"/>
    <col min="5" max="5" width="2.421875" style="19" customWidth="1"/>
    <col min="6" max="10" width="3.7109375" style="19" customWidth="1"/>
    <col min="11" max="11" width="6.140625" style="19" customWidth="1"/>
    <col min="12" max="20" width="3.7109375" style="19" customWidth="1"/>
    <col min="21" max="21" width="7.8515625" style="19" customWidth="1"/>
    <col min="22" max="22" width="0.13671875" style="19" customWidth="1"/>
    <col min="23" max="23" width="9.28125" style="19" customWidth="1"/>
    <col min="24" max="24" width="0.13671875" style="19" hidden="1" customWidth="1"/>
    <col min="25" max="25" width="0.13671875" style="19" customWidth="1"/>
    <col min="26" max="16384" width="3.7109375" style="19" customWidth="1"/>
  </cols>
  <sheetData>
    <row r="1" spans="1:25" ht="12.75">
      <c r="A1" s="285" t="s">
        <v>82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</row>
    <row r="2" spans="1:25" ht="12.75">
      <c r="A2" s="285" t="s">
        <v>83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</row>
    <row r="3" spans="1:25" ht="12.75">
      <c r="A3" s="286" t="s">
        <v>84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8"/>
    </row>
    <row r="4" spans="1:6" ht="6" customHeight="1">
      <c r="A4" s="289"/>
      <c r="B4" s="289"/>
      <c r="C4" s="289"/>
      <c r="D4" s="289"/>
      <c r="E4" s="289"/>
      <c r="F4" s="289"/>
    </row>
    <row r="5" spans="1:25" ht="12.75">
      <c r="A5" s="290" t="s">
        <v>85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2"/>
      <c r="N5" s="290" t="s">
        <v>86</v>
      </c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2"/>
    </row>
    <row r="6" spans="1:25" ht="20.25" customHeight="1">
      <c r="A6" s="293" t="str">
        <f>'English Version'!C6</f>
        <v>JITENDRAKUMAR AMRUTLAL PATEL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5"/>
      <c r="N6" s="296" t="str">
        <f>A6</f>
        <v>JITENDRAKUMAR AMRUTLAL PATEL</v>
      </c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8"/>
    </row>
    <row r="7" spans="1:25" ht="24.75" customHeight="1">
      <c r="A7" s="299" t="str">
        <f>'English Version'!C7</f>
        <v>Smt.M.K.Patel High School&amp;Smt A.S.J.Patel H.S.School,Gozaria.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1"/>
      <c r="N7" s="302" t="str">
        <f>'English Version'!C10</f>
        <v>ASST.TEACHER</v>
      </c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4"/>
    </row>
    <row r="8" spans="1:25" ht="12.75">
      <c r="A8" s="305" t="s">
        <v>87</v>
      </c>
      <c r="B8" s="306"/>
      <c r="C8" s="306"/>
      <c r="D8" s="306"/>
      <c r="E8" s="306"/>
      <c r="F8" s="307"/>
      <c r="G8" s="305" t="s">
        <v>88</v>
      </c>
      <c r="H8" s="306"/>
      <c r="I8" s="306"/>
      <c r="J8" s="306"/>
      <c r="K8" s="306"/>
      <c r="L8" s="306"/>
      <c r="M8" s="307"/>
      <c r="N8" s="308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</row>
    <row r="9" spans="1:25" ht="12.75">
      <c r="A9" s="309" t="str">
        <f>'English Version'!C8</f>
        <v>AGDPP3561E</v>
      </c>
      <c r="B9" s="310"/>
      <c r="C9" s="310"/>
      <c r="D9" s="310"/>
      <c r="E9" s="310"/>
      <c r="F9" s="311"/>
      <c r="G9" s="309">
        <f>'English Version'!C9</f>
        <v>123456789</v>
      </c>
      <c r="H9" s="310"/>
      <c r="I9" s="310"/>
      <c r="J9" s="310"/>
      <c r="K9" s="310"/>
      <c r="L9" s="310"/>
      <c r="M9" s="311"/>
      <c r="N9" s="308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</row>
    <row r="10" spans="1:25" ht="12.75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290" t="s">
        <v>89</v>
      </c>
      <c r="O10" s="291"/>
      <c r="P10" s="291"/>
      <c r="Q10" s="291"/>
      <c r="R10" s="291"/>
      <c r="S10" s="291"/>
      <c r="T10" s="292"/>
      <c r="U10" s="312" t="s">
        <v>90</v>
      </c>
      <c r="V10" s="313"/>
      <c r="W10" s="313"/>
      <c r="X10" s="313"/>
      <c r="Y10" s="314"/>
    </row>
    <row r="11" spans="1:25" ht="12.75">
      <c r="A11" s="315" t="s">
        <v>167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7"/>
      <c r="N11" s="305" t="s">
        <v>91</v>
      </c>
      <c r="O11" s="306"/>
      <c r="P11" s="306"/>
      <c r="Q11" s="307"/>
      <c r="R11" s="290" t="s">
        <v>92</v>
      </c>
      <c r="S11" s="291"/>
      <c r="T11" s="292"/>
      <c r="U11" s="308"/>
      <c r="V11" s="289"/>
      <c r="W11" s="289"/>
      <c r="X11" s="289"/>
      <c r="Y11" s="321"/>
    </row>
    <row r="12" spans="1:25" ht="12.75">
      <c r="A12" s="318"/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20"/>
      <c r="N12" s="322">
        <v>39904</v>
      </c>
      <c r="O12" s="323"/>
      <c r="P12" s="323"/>
      <c r="Q12" s="324"/>
      <c r="R12" s="325">
        <v>40268</v>
      </c>
      <c r="S12" s="323"/>
      <c r="T12" s="324"/>
      <c r="U12" s="326" t="s">
        <v>165</v>
      </c>
      <c r="V12" s="326"/>
      <c r="W12" s="326"/>
      <c r="X12" s="326"/>
      <c r="Y12" s="326"/>
    </row>
    <row r="13" spans="1:25" ht="12.75">
      <c r="A13" s="326" t="s">
        <v>93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</row>
    <row r="14" spans="1:25" ht="13.5" thickBot="1">
      <c r="A14" s="104"/>
      <c r="B14" s="100"/>
      <c r="C14" s="100"/>
      <c r="D14" s="100"/>
      <c r="E14" s="100"/>
      <c r="F14" s="100"/>
      <c r="Q14" s="289" t="s">
        <v>94</v>
      </c>
      <c r="R14" s="289"/>
      <c r="S14" s="289"/>
      <c r="T14" s="289" t="s">
        <v>94</v>
      </c>
      <c r="U14" s="289"/>
      <c r="V14" s="289"/>
      <c r="W14" s="289" t="s">
        <v>94</v>
      </c>
      <c r="X14" s="289"/>
      <c r="Y14" s="289"/>
    </row>
    <row r="15" spans="1:25" ht="12.75">
      <c r="A15" s="105">
        <v>1</v>
      </c>
      <c r="B15" s="327" t="s">
        <v>95</v>
      </c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152"/>
      <c r="Q15" s="328"/>
      <c r="R15" s="329"/>
      <c r="S15" s="330"/>
      <c r="T15" s="331"/>
      <c r="U15" s="332"/>
      <c r="V15" s="332"/>
      <c r="W15" s="332"/>
      <c r="X15" s="332"/>
      <c r="Y15" s="332"/>
    </row>
    <row r="16" spans="1:25" ht="12.75">
      <c r="A16" s="105" t="s">
        <v>96</v>
      </c>
      <c r="B16" s="333" t="s">
        <v>97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4">
        <f>'English Version'!L14</f>
        <v>275670</v>
      </c>
      <c r="R16" s="323"/>
      <c r="S16" s="335"/>
      <c r="T16" s="336"/>
      <c r="U16" s="337"/>
      <c r="V16" s="337"/>
      <c r="W16" s="337"/>
      <c r="X16" s="337"/>
      <c r="Y16" s="337"/>
    </row>
    <row r="17" spans="1:25" ht="12.75">
      <c r="A17" s="105" t="s">
        <v>98</v>
      </c>
      <c r="B17" s="338" t="s">
        <v>99</v>
      </c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9"/>
      <c r="R17" s="337"/>
      <c r="S17" s="340"/>
      <c r="T17" s="336"/>
      <c r="U17" s="337"/>
      <c r="V17" s="337"/>
      <c r="W17" s="337"/>
      <c r="X17" s="337"/>
      <c r="Y17" s="337"/>
    </row>
    <row r="18" spans="1:25" ht="12.75">
      <c r="A18" s="105"/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9"/>
      <c r="R18" s="337"/>
      <c r="S18" s="340"/>
      <c r="T18" s="336"/>
      <c r="U18" s="337"/>
      <c r="V18" s="337"/>
      <c r="W18" s="337"/>
      <c r="X18" s="337"/>
      <c r="Y18" s="337"/>
    </row>
    <row r="19" spans="1:25" ht="12.75">
      <c r="A19" s="105" t="s">
        <v>100</v>
      </c>
      <c r="B19" s="338" t="s">
        <v>101</v>
      </c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9"/>
      <c r="R19" s="337"/>
      <c r="S19" s="340"/>
      <c r="T19" s="336"/>
      <c r="U19" s="337"/>
      <c r="V19" s="337"/>
      <c r="W19" s="337"/>
      <c r="X19" s="337"/>
      <c r="Y19" s="337"/>
    </row>
    <row r="20" spans="1:25" ht="13.5" thickBot="1">
      <c r="A20" s="10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41"/>
      <c r="R20" s="342"/>
      <c r="S20" s="343"/>
      <c r="T20" s="336"/>
      <c r="U20" s="337"/>
      <c r="V20" s="337"/>
      <c r="W20" s="337"/>
      <c r="X20" s="337"/>
      <c r="Y20" s="337"/>
    </row>
    <row r="21" spans="1:25" ht="12.75">
      <c r="A21" s="105" t="s">
        <v>102</v>
      </c>
      <c r="B21" s="327" t="s">
        <v>103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44"/>
      <c r="R21" s="344"/>
      <c r="S21" s="344"/>
      <c r="T21" s="345">
        <f>SUM(Q15:S21)</f>
        <v>275670</v>
      </c>
      <c r="U21" s="345"/>
      <c r="V21" s="345"/>
      <c r="W21" s="337"/>
      <c r="X21" s="337"/>
      <c r="Y21" s="337"/>
    </row>
    <row r="22" spans="1:25" ht="13.5" thickBot="1">
      <c r="A22" s="105">
        <v>2</v>
      </c>
      <c r="B22" s="333" t="s">
        <v>104</v>
      </c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46"/>
      <c r="R22" s="346"/>
      <c r="S22" s="346"/>
      <c r="T22" s="337"/>
      <c r="U22" s="337"/>
      <c r="V22" s="337"/>
      <c r="W22" s="337"/>
      <c r="X22" s="337"/>
      <c r="Y22" s="337"/>
    </row>
    <row r="23" spans="1:25" ht="15" customHeight="1">
      <c r="A23" s="105"/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152"/>
      <c r="Q23" s="347">
        <v>0</v>
      </c>
      <c r="R23" s="348"/>
      <c r="S23" s="349"/>
      <c r="T23" s="350"/>
      <c r="U23" s="345"/>
      <c r="V23" s="345"/>
      <c r="W23" s="337"/>
      <c r="X23" s="337"/>
      <c r="Y23" s="337"/>
    </row>
    <row r="24" spans="1:25" ht="13.5" thickBot="1">
      <c r="A24" s="105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152"/>
      <c r="Q24" s="351">
        <v>0</v>
      </c>
      <c r="R24" s="352"/>
      <c r="S24" s="353"/>
      <c r="T24" s="350"/>
      <c r="U24" s="345"/>
      <c r="V24" s="345"/>
      <c r="W24" s="337"/>
      <c r="X24" s="337"/>
      <c r="Y24" s="337"/>
    </row>
    <row r="25" spans="1:25" ht="15.75">
      <c r="A25" s="105"/>
      <c r="B25" s="354" t="s">
        <v>105</v>
      </c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5">
        <f>SUM(Q23:S24)</f>
        <v>0</v>
      </c>
      <c r="R25" s="355"/>
      <c r="S25" s="355"/>
      <c r="T25" s="350"/>
      <c r="U25" s="345"/>
      <c r="V25" s="345"/>
      <c r="W25" s="337"/>
      <c r="X25" s="337"/>
      <c r="Y25" s="337"/>
    </row>
    <row r="26" spans="1:25" ht="12.75">
      <c r="A26" s="105">
        <v>3</v>
      </c>
      <c r="B26" s="333" t="s">
        <v>106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45"/>
      <c r="R26" s="345"/>
      <c r="S26" s="345"/>
      <c r="T26" s="345">
        <f>T21-Q25</f>
        <v>275670</v>
      </c>
      <c r="U26" s="345"/>
      <c r="V26" s="345"/>
      <c r="W26" s="337"/>
      <c r="X26" s="337"/>
      <c r="Y26" s="337"/>
    </row>
    <row r="27" spans="1:25" ht="13.5" thickBot="1">
      <c r="A27" s="105">
        <v>4</v>
      </c>
      <c r="B27" s="333" t="s">
        <v>107</v>
      </c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46"/>
      <c r="R27" s="346"/>
      <c r="S27" s="346"/>
      <c r="T27" s="337"/>
      <c r="U27" s="337"/>
      <c r="V27" s="337"/>
      <c r="W27" s="337"/>
      <c r="X27" s="337"/>
      <c r="Y27" s="337"/>
    </row>
    <row r="28" spans="1:25" ht="12.75">
      <c r="A28" s="105" t="s">
        <v>96</v>
      </c>
      <c r="B28" s="333" t="s">
        <v>186</v>
      </c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47">
        <f>'English Version'!J20</f>
        <v>0</v>
      </c>
      <c r="R28" s="348"/>
      <c r="S28" s="349"/>
      <c r="T28" s="336"/>
      <c r="U28" s="337"/>
      <c r="V28" s="337"/>
      <c r="W28" s="337"/>
      <c r="X28" s="337"/>
      <c r="Y28" s="337"/>
    </row>
    <row r="29" spans="1:25" ht="13.5" thickBot="1">
      <c r="A29" s="105" t="s">
        <v>98</v>
      </c>
      <c r="B29" s="333" t="s">
        <v>185</v>
      </c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51">
        <f>'English Version'!J21</f>
        <v>2400</v>
      </c>
      <c r="R29" s="352"/>
      <c r="S29" s="353"/>
      <c r="T29" s="336"/>
      <c r="U29" s="337"/>
      <c r="V29" s="337"/>
      <c r="W29" s="337"/>
      <c r="X29" s="337"/>
      <c r="Y29" s="337"/>
    </row>
    <row r="30" spans="1:25" ht="12.75">
      <c r="A30" s="105">
        <v>5</v>
      </c>
      <c r="B30" s="333" t="s">
        <v>110</v>
      </c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56">
        <f>SUM(Q28:S29)</f>
        <v>2400</v>
      </c>
      <c r="R30" s="356"/>
      <c r="S30" s="356"/>
      <c r="T30" s="337"/>
      <c r="U30" s="337"/>
      <c r="V30" s="337"/>
      <c r="W30" s="337"/>
      <c r="X30" s="337"/>
      <c r="Y30" s="337"/>
    </row>
    <row r="31" spans="1:25" ht="13.5" thickBot="1">
      <c r="A31" s="105">
        <v>6</v>
      </c>
      <c r="B31" s="327" t="s">
        <v>111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46"/>
      <c r="R31" s="346"/>
      <c r="S31" s="346"/>
      <c r="T31" s="337"/>
      <c r="U31" s="337"/>
      <c r="V31" s="337"/>
      <c r="W31" s="345">
        <f>T26-Q30</f>
        <v>273270</v>
      </c>
      <c r="X31" s="345"/>
      <c r="Y31" s="345"/>
    </row>
    <row r="32" spans="1:25" ht="13.5" thickBot="1">
      <c r="A32" s="105">
        <v>7</v>
      </c>
      <c r="B32" s="327" t="s">
        <v>112</v>
      </c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57">
        <f>'English Version'!P16</f>
        <v>1150</v>
      </c>
      <c r="R32" s="358"/>
      <c r="S32" s="359"/>
      <c r="T32" s="336"/>
      <c r="U32" s="337"/>
      <c r="V32" s="337"/>
      <c r="W32" s="345">
        <f>Q32</f>
        <v>1150</v>
      </c>
      <c r="X32" s="345"/>
      <c r="Y32" s="345"/>
    </row>
    <row r="33" spans="1:25" ht="12.75">
      <c r="A33" s="105">
        <v>8</v>
      </c>
      <c r="B33" s="327" t="s">
        <v>113</v>
      </c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44"/>
      <c r="R33" s="344"/>
      <c r="S33" s="344"/>
      <c r="T33" s="337"/>
      <c r="U33" s="337"/>
      <c r="V33" s="337"/>
      <c r="W33" s="345">
        <f>W31+W32</f>
        <v>274420</v>
      </c>
      <c r="X33" s="345"/>
      <c r="Y33" s="345"/>
    </row>
    <row r="34" spans="1:25" ht="12.75">
      <c r="A34" s="105">
        <v>9</v>
      </c>
      <c r="B34" s="327" t="s">
        <v>114</v>
      </c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60" t="s">
        <v>115</v>
      </c>
      <c r="R34" s="361"/>
      <c r="S34" s="362"/>
      <c r="T34" s="360" t="s">
        <v>116</v>
      </c>
      <c r="U34" s="361"/>
      <c r="V34" s="361"/>
      <c r="W34" s="361"/>
      <c r="X34" s="361"/>
      <c r="Y34" s="362"/>
    </row>
    <row r="35" spans="1:25" ht="12.75">
      <c r="A35" s="105"/>
      <c r="B35" s="333" t="s">
        <v>117</v>
      </c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2"/>
      <c r="R35" s="332"/>
      <c r="S35" s="332"/>
      <c r="T35" s="363"/>
      <c r="U35" s="364"/>
      <c r="V35" s="364"/>
      <c r="W35" s="364"/>
      <c r="X35" s="364"/>
      <c r="Y35" s="350"/>
    </row>
    <row r="36" spans="1:25" ht="12.75">
      <c r="A36" s="105"/>
      <c r="B36" s="327" t="s">
        <v>118</v>
      </c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32"/>
      <c r="R36" s="332"/>
      <c r="S36" s="332"/>
      <c r="T36" s="365"/>
      <c r="U36" s="366"/>
      <c r="V36" s="366"/>
      <c r="W36" s="366"/>
      <c r="X36" s="366"/>
      <c r="Y36" s="331"/>
    </row>
    <row r="37" spans="1:25" ht="12.75">
      <c r="A37" s="105"/>
      <c r="B37" s="333" t="s">
        <v>35</v>
      </c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67"/>
      <c r="Q37" s="345">
        <f>'English Version'!J30</f>
        <v>66036</v>
      </c>
      <c r="R37" s="345"/>
      <c r="S37" s="345"/>
      <c r="T37" s="363"/>
      <c r="U37" s="364"/>
      <c r="V37" s="364"/>
      <c r="W37" s="364"/>
      <c r="X37" s="364"/>
      <c r="Y37" s="350"/>
    </row>
    <row r="38" spans="1:25" ht="12.75">
      <c r="A38" s="105"/>
      <c r="B38" s="333" t="s">
        <v>41</v>
      </c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67"/>
      <c r="Q38" s="345">
        <f>'English Version'!J31</f>
        <v>0</v>
      </c>
      <c r="R38" s="345"/>
      <c r="S38" s="345"/>
      <c r="T38" s="363"/>
      <c r="U38" s="364"/>
      <c r="V38" s="364"/>
      <c r="W38" s="364"/>
      <c r="X38" s="364"/>
      <c r="Y38" s="350"/>
    </row>
    <row r="39" spans="1:25" ht="12.75">
      <c r="A39" s="105"/>
      <c r="B39" s="333" t="s">
        <v>36</v>
      </c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67"/>
      <c r="Q39" s="345">
        <f>'English Version'!J32</f>
        <v>1536</v>
      </c>
      <c r="R39" s="345"/>
      <c r="S39" s="345"/>
      <c r="T39" s="363"/>
      <c r="U39" s="364"/>
      <c r="V39" s="364"/>
      <c r="W39" s="364"/>
      <c r="X39" s="364"/>
      <c r="Y39" s="350"/>
    </row>
    <row r="40" spans="1:25" ht="12.75">
      <c r="A40" s="105"/>
      <c r="B40" s="333" t="s">
        <v>34</v>
      </c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67"/>
      <c r="Q40" s="345">
        <f>'English Version'!J33</f>
        <v>42397</v>
      </c>
      <c r="R40" s="345"/>
      <c r="S40" s="345"/>
      <c r="T40" s="363"/>
      <c r="U40" s="364"/>
      <c r="V40" s="364"/>
      <c r="W40" s="364"/>
      <c r="X40" s="364"/>
      <c r="Y40" s="350"/>
    </row>
    <row r="41" spans="1:25" ht="12.75">
      <c r="A41" s="105"/>
      <c r="B41" s="333" t="s">
        <v>37</v>
      </c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67"/>
      <c r="Q41" s="345">
        <f>'English Version'!J34</f>
        <v>0</v>
      </c>
      <c r="R41" s="345"/>
      <c r="S41" s="345"/>
      <c r="T41" s="363"/>
      <c r="U41" s="364"/>
      <c r="V41" s="364"/>
      <c r="W41" s="364"/>
      <c r="X41" s="364"/>
      <c r="Y41" s="350"/>
    </row>
    <row r="42" spans="1:25" ht="12.75">
      <c r="A42" s="105"/>
      <c r="B42" s="333" t="s">
        <v>38</v>
      </c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67"/>
      <c r="Q42" s="345">
        <f>'English Version'!J35</f>
        <v>0</v>
      </c>
      <c r="R42" s="345"/>
      <c r="S42" s="345"/>
      <c r="T42" s="363"/>
      <c r="U42" s="364"/>
      <c r="V42" s="364"/>
      <c r="W42" s="364"/>
      <c r="X42" s="364"/>
      <c r="Y42" s="350"/>
    </row>
    <row r="43" spans="1:25" ht="12.75">
      <c r="A43" s="105"/>
      <c r="B43" s="333" t="s">
        <v>39</v>
      </c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67"/>
      <c r="Q43" s="345">
        <f>'English Version'!J36</f>
        <v>0</v>
      </c>
      <c r="R43" s="345"/>
      <c r="S43" s="345"/>
      <c r="T43" s="363"/>
      <c r="U43" s="364"/>
      <c r="V43" s="364"/>
      <c r="W43" s="364"/>
      <c r="X43" s="364"/>
      <c r="Y43" s="350"/>
    </row>
    <row r="44" spans="1:25" ht="12.75">
      <c r="A44" s="105"/>
      <c r="B44" s="333" t="s">
        <v>40</v>
      </c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67"/>
      <c r="Q44" s="345">
        <f>'English Version'!J37</f>
        <v>0</v>
      </c>
      <c r="R44" s="345"/>
      <c r="S44" s="345"/>
      <c r="T44" s="363"/>
      <c r="U44" s="364"/>
      <c r="V44" s="364"/>
      <c r="W44" s="364"/>
      <c r="X44" s="364"/>
      <c r="Y44" s="350"/>
    </row>
    <row r="45" spans="1:25" ht="12.75">
      <c r="A45" s="105"/>
      <c r="B45" s="333" t="s">
        <v>43</v>
      </c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67"/>
      <c r="Q45" s="345">
        <f>'English Version'!J38</f>
        <v>0</v>
      </c>
      <c r="R45" s="345"/>
      <c r="S45" s="345"/>
      <c r="T45" s="363"/>
      <c r="U45" s="364"/>
      <c r="V45" s="364"/>
      <c r="W45" s="364"/>
      <c r="X45" s="364"/>
      <c r="Y45" s="350"/>
    </row>
    <row r="46" spans="1:25" ht="12.75">
      <c r="A46" s="105"/>
      <c r="B46" s="333" t="s">
        <v>42</v>
      </c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67"/>
      <c r="Q46" s="345">
        <f>'English Version'!J39</f>
        <v>0</v>
      </c>
      <c r="R46" s="345"/>
      <c r="S46" s="345"/>
      <c r="T46" s="363"/>
      <c r="U46" s="364"/>
      <c r="V46" s="364"/>
      <c r="W46" s="364"/>
      <c r="X46" s="364"/>
      <c r="Y46" s="350"/>
    </row>
    <row r="47" spans="1:25" ht="12.75">
      <c r="A47" s="105"/>
      <c r="B47" s="327" t="s">
        <v>119</v>
      </c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45"/>
      <c r="R47" s="345"/>
      <c r="S47" s="345"/>
      <c r="T47" s="365"/>
      <c r="U47" s="366"/>
      <c r="V47" s="366"/>
      <c r="W47" s="366"/>
      <c r="X47" s="366"/>
      <c r="Y47" s="331"/>
    </row>
    <row r="48" spans="1:25" ht="12.75">
      <c r="A48" s="105"/>
      <c r="B48" s="327" t="s">
        <v>120</v>
      </c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45"/>
      <c r="R48" s="345"/>
      <c r="S48" s="345"/>
      <c r="T48" s="365"/>
      <c r="U48" s="366"/>
      <c r="V48" s="366"/>
      <c r="W48" s="366"/>
      <c r="X48" s="366"/>
      <c r="Y48" s="331"/>
    </row>
    <row r="49" spans="1:25" ht="12.75">
      <c r="A49" s="105"/>
      <c r="M49" s="368" t="s">
        <v>121</v>
      </c>
      <c r="N49" s="368"/>
      <c r="O49" s="368"/>
      <c r="P49" s="369"/>
      <c r="Q49" s="370">
        <f>SUM(Q35:S48)</f>
        <v>109969</v>
      </c>
      <c r="R49" s="370"/>
      <c r="S49" s="370"/>
      <c r="T49" s="371" t="str">
        <f>IF(Q49&lt;100000,Q49,"100000")</f>
        <v>100000</v>
      </c>
      <c r="U49" s="372"/>
      <c r="V49" s="372"/>
      <c r="W49" s="372"/>
      <c r="X49" s="372"/>
      <c r="Y49" s="373"/>
    </row>
    <row r="50" spans="1:25" ht="12.75">
      <c r="A50" s="105"/>
      <c r="B50" s="374" t="s">
        <v>122</v>
      </c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6"/>
    </row>
    <row r="51" spans="1:25" ht="12.75">
      <c r="A51" s="105"/>
      <c r="B51" s="377" t="s">
        <v>123</v>
      </c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9"/>
    </row>
    <row r="52" spans="1:25" ht="12.75">
      <c r="A52" s="105"/>
      <c r="B52" s="380" t="s">
        <v>124</v>
      </c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109"/>
      <c r="R52" s="109"/>
      <c r="S52" s="109"/>
      <c r="T52" s="110"/>
      <c r="U52" s="110"/>
      <c r="V52" s="110"/>
      <c r="W52" s="110"/>
      <c r="X52" s="110"/>
      <c r="Y52" s="111"/>
    </row>
    <row r="53" spans="1:25" ht="12.75">
      <c r="A53" s="105"/>
      <c r="L53" s="382" t="s">
        <v>115</v>
      </c>
      <c r="M53" s="382"/>
      <c r="N53" s="382"/>
      <c r="O53" s="382"/>
      <c r="P53" s="382" t="s">
        <v>125</v>
      </c>
      <c r="Q53" s="382"/>
      <c r="R53" s="382"/>
      <c r="S53" s="382"/>
      <c r="T53" s="382"/>
      <c r="U53" s="382" t="s">
        <v>116</v>
      </c>
      <c r="V53" s="382"/>
      <c r="W53" s="382"/>
      <c r="X53" s="382"/>
      <c r="Y53" s="382"/>
    </row>
    <row r="54" spans="1:25" ht="12.75">
      <c r="A54" s="105"/>
      <c r="B54" s="383" t="s">
        <v>126</v>
      </c>
      <c r="C54" s="384"/>
      <c r="D54" s="384"/>
      <c r="E54" s="112"/>
      <c r="F54" s="385" t="s">
        <v>161</v>
      </c>
      <c r="G54" s="385"/>
      <c r="H54" s="385"/>
      <c r="I54" s="385"/>
      <c r="J54" s="385"/>
      <c r="K54" s="386"/>
      <c r="L54" s="113" t="s">
        <v>94</v>
      </c>
      <c r="M54" s="366"/>
      <c r="N54" s="366"/>
      <c r="O54" s="331"/>
      <c r="P54" s="113" t="s">
        <v>94</v>
      </c>
      <c r="Q54" s="366"/>
      <c r="R54" s="366"/>
      <c r="S54" s="366"/>
      <c r="T54" s="331"/>
      <c r="U54" s="114" t="s">
        <v>94</v>
      </c>
      <c r="V54" s="364">
        <f>'English Version'!J23</f>
        <v>2928</v>
      </c>
      <c r="W54" s="364"/>
      <c r="X54" s="364"/>
      <c r="Y54" s="350"/>
    </row>
    <row r="55" spans="1:25" ht="12.75">
      <c r="A55" s="105"/>
      <c r="B55" s="383" t="s">
        <v>127</v>
      </c>
      <c r="C55" s="384"/>
      <c r="D55" s="384"/>
      <c r="E55" s="112"/>
      <c r="F55" s="385" t="s">
        <v>162</v>
      </c>
      <c r="G55" s="385"/>
      <c r="H55" s="385"/>
      <c r="I55" s="385"/>
      <c r="J55" s="385"/>
      <c r="K55" s="386"/>
      <c r="L55" s="113" t="s">
        <v>94</v>
      </c>
      <c r="M55" s="366"/>
      <c r="N55" s="366"/>
      <c r="O55" s="331"/>
      <c r="P55" s="113" t="s">
        <v>94</v>
      </c>
      <c r="Q55" s="366"/>
      <c r="R55" s="366"/>
      <c r="S55" s="366"/>
      <c r="T55" s="331"/>
      <c r="U55" s="114" t="s">
        <v>94</v>
      </c>
      <c r="V55" s="364">
        <f>'English Version'!J24</f>
        <v>0</v>
      </c>
      <c r="W55" s="364"/>
      <c r="X55" s="364"/>
      <c r="Y55" s="350"/>
    </row>
    <row r="56" spans="1:25" ht="12.75">
      <c r="A56" s="105"/>
      <c r="B56" s="383" t="s">
        <v>128</v>
      </c>
      <c r="C56" s="384"/>
      <c r="D56" s="384"/>
      <c r="E56" s="112"/>
      <c r="F56" s="323" t="s">
        <v>163</v>
      </c>
      <c r="G56" s="323"/>
      <c r="H56" s="323"/>
      <c r="I56" s="323"/>
      <c r="J56" s="323"/>
      <c r="K56" s="324"/>
      <c r="L56" s="113" t="s">
        <v>94</v>
      </c>
      <c r="M56" s="366"/>
      <c r="N56" s="366"/>
      <c r="O56" s="331"/>
      <c r="P56" s="113" t="s">
        <v>94</v>
      </c>
      <c r="Q56" s="366"/>
      <c r="R56" s="366"/>
      <c r="S56" s="366"/>
      <c r="T56" s="331"/>
      <c r="U56" s="114" t="s">
        <v>94</v>
      </c>
      <c r="V56" s="364">
        <f>'English Version'!J22</f>
        <v>0</v>
      </c>
      <c r="W56" s="364"/>
      <c r="X56" s="364"/>
      <c r="Y56" s="350"/>
    </row>
    <row r="57" spans="1:25" ht="12.75">
      <c r="A57" s="105"/>
      <c r="B57" s="383" t="s">
        <v>129</v>
      </c>
      <c r="C57" s="384"/>
      <c r="D57" s="384"/>
      <c r="E57" s="112"/>
      <c r="F57" s="291"/>
      <c r="G57" s="291"/>
      <c r="H57" s="291"/>
      <c r="I57" s="291"/>
      <c r="J57" s="291"/>
      <c r="K57" s="292"/>
      <c r="L57" s="113" t="s">
        <v>94</v>
      </c>
      <c r="M57" s="366"/>
      <c r="N57" s="366"/>
      <c r="O57" s="331"/>
      <c r="P57" s="113" t="s">
        <v>94</v>
      </c>
      <c r="Q57" s="366"/>
      <c r="R57" s="366"/>
      <c r="S57" s="366"/>
      <c r="T57" s="331"/>
      <c r="U57" s="114" t="s">
        <v>94</v>
      </c>
      <c r="V57" s="366"/>
      <c r="W57" s="366"/>
      <c r="X57" s="366"/>
      <c r="Y57" s="331"/>
    </row>
    <row r="58" spans="1:25" ht="12.75">
      <c r="A58" s="105"/>
      <c r="B58" s="383" t="s">
        <v>130</v>
      </c>
      <c r="C58" s="384"/>
      <c r="D58" s="384"/>
      <c r="E58" s="112"/>
      <c r="F58" s="291"/>
      <c r="G58" s="291"/>
      <c r="H58" s="291"/>
      <c r="I58" s="291"/>
      <c r="J58" s="291"/>
      <c r="K58" s="292"/>
      <c r="L58" s="113" t="s">
        <v>94</v>
      </c>
      <c r="M58" s="366"/>
      <c r="N58" s="366"/>
      <c r="O58" s="331"/>
      <c r="P58" s="115" t="s">
        <v>94</v>
      </c>
      <c r="Q58" s="365"/>
      <c r="R58" s="366"/>
      <c r="S58" s="366"/>
      <c r="T58" s="331"/>
      <c r="U58" s="114" t="s">
        <v>94</v>
      </c>
      <c r="V58" s="366"/>
      <c r="W58" s="366"/>
      <c r="X58" s="366"/>
      <c r="Y58" s="331"/>
    </row>
    <row r="59" spans="1:25" ht="12.75">
      <c r="A59" s="105"/>
      <c r="B59" s="98"/>
      <c r="C59" s="98"/>
      <c r="D59" s="98"/>
      <c r="E59" s="116"/>
      <c r="F59" s="100"/>
      <c r="G59" s="100"/>
      <c r="H59" s="100"/>
      <c r="I59" s="100"/>
      <c r="J59" s="100"/>
      <c r="K59" s="100"/>
      <c r="L59" s="116"/>
      <c r="M59" s="100"/>
      <c r="N59" s="100"/>
      <c r="O59" s="100"/>
      <c r="P59" s="116"/>
      <c r="Q59" s="100"/>
      <c r="R59" s="387" t="s">
        <v>121</v>
      </c>
      <c r="S59" s="387"/>
      <c r="T59" s="388"/>
      <c r="U59" s="114" t="s">
        <v>94</v>
      </c>
      <c r="V59" s="364">
        <f>SUM(V54:Y58)</f>
        <v>2928</v>
      </c>
      <c r="W59" s="364"/>
      <c r="X59" s="364"/>
      <c r="Y59" s="350"/>
    </row>
    <row r="60" spans="1:25" ht="12.75">
      <c r="A60" s="105">
        <v>10</v>
      </c>
      <c r="B60" s="19" t="s">
        <v>131</v>
      </c>
      <c r="Q60" s="289"/>
      <c r="R60" s="289"/>
      <c r="S60" s="289"/>
      <c r="T60" s="289"/>
      <c r="U60" s="289"/>
      <c r="V60" s="289"/>
      <c r="W60" s="363">
        <f>T49+V59</f>
        <v>102928</v>
      </c>
      <c r="X60" s="364"/>
      <c r="Y60" s="350"/>
    </row>
    <row r="61" spans="1:25" ht="12.75">
      <c r="A61" s="105">
        <v>11</v>
      </c>
      <c r="B61" s="327" t="s">
        <v>132</v>
      </c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289"/>
      <c r="R61" s="289"/>
      <c r="S61" s="289"/>
      <c r="T61" s="289"/>
      <c r="U61" s="289"/>
      <c r="V61" s="289"/>
      <c r="W61" s="345">
        <f>W33-W60</f>
        <v>171492</v>
      </c>
      <c r="X61" s="345"/>
      <c r="Y61" s="345"/>
    </row>
    <row r="62" spans="1:25" ht="12.75">
      <c r="A62" s="105">
        <v>12</v>
      </c>
      <c r="B62" s="333" t="s">
        <v>133</v>
      </c>
      <c r="C62" s="333"/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289"/>
      <c r="R62" s="289"/>
      <c r="S62" s="289"/>
      <c r="T62" s="289"/>
      <c r="U62" s="289"/>
      <c r="V62" s="289"/>
      <c r="W62" s="389">
        <f>'English Version'!N51</f>
        <v>1149.2</v>
      </c>
      <c r="X62" s="345"/>
      <c r="Y62" s="345"/>
    </row>
    <row r="63" spans="1:25" ht="12.75">
      <c r="A63" s="105">
        <v>13</v>
      </c>
      <c r="B63" s="333" t="s">
        <v>134</v>
      </c>
      <c r="C63" s="333"/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3"/>
      <c r="Q63" s="289"/>
      <c r="R63" s="289"/>
      <c r="S63" s="289"/>
      <c r="T63" s="289"/>
      <c r="U63" s="289"/>
      <c r="V63" s="289"/>
      <c r="W63" s="345"/>
      <c r="X63" s="345"/>
      <c r="Y63" s="345"/>
    </row>
    <row r="64" spans="1:25" ht="12.75">
      <c r="A64" s="105">
        <v>14</v>
      </c>
      <c r="B64" s="333" t="s">
        <v>135</v>
      </c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289"/>
      <c r="R64" s="289"/>
      <c r="S64" s="289"/>
      <c r="T64" s="289"/>
      <c r="U64" s="289"/>
      <c r="V64" s="289"/>
      <c r="W64" s="363">
        <f>'English Version'!N53</f>
        <v>34</v>
      </c>
      <c r="X64" s="364"/>
      <c r="Y64" s="350"/>
    </row>
    <row r="65" spans="1:25" ht="12.75">
      <c r="A65" s="105">
        <v>15</v>
      </c>
      <c r="B65" s="333" t="s">
        <v>136</v>
      </c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289"/>
      <c r="R65" s="289"/>
      <c r="S65" s="289"/>
      <c r="T65" s="289"/>
      <c r="U65" s="289"/>
      <c r="V65" s="289"/>
      <c r="W65" s="389">
        <f>SUM(W62:W64)</f>
        <v>1183.2</v>
      </c>
      <c r="X65" s="345"/>
      <c r="Y65" s="345"/>
    </row>
    <row r="66" spans="1:25" ht="12.75">
      <c r="A66" s="105">
        <v>16</v>
      </c>
      <c r="B66" s="333" t="s">
        <v>137</v>
      </c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N66" s="333"/>
      <c r="O66" s="333"/>
      <c r="P66" s="333"/>
      <c r="Q66" s="289"/>
      <c r="R66" s="289"/>
      <c r="S66" s="289"/>
      <c r="T66" s="289"/>
      <c r="U66" s="289"/>
      <c r="V66" s="289"/>
      <c r="W66" s="345"/>
      <c r="X66" s="345"/>
      <c r="Y66" s="345"/>
    </row>
    <row r="67" spans="1:25" ht="12.75">
      <c r="A67" s="105">
        <v>17</v>
      </c>
      <c r="B67" s="333" t="s">
        <v>138</v>
      </c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289"/>
      <c r="R67" s="289"/>
      <c r="S67" s="289"/>
      <c r="T67" s="289"/>
      <c r="U67" s="289"/>
      <c r="V67" s="289"/>
      <c r="W67" s="389">
        <f>W65-W66</f>
        <v>1183.2</v>
      </c>
      <c r="X67" s="389"/>
      <c r="Y67" s="389"/>
    </row>
    <row r="68" spans="1:25" ht="12.75">
      <c r="A68" s="105">
        <v>18</v>
      </c>
      <c r="B68" s="333" t="s">
        <v>139</v>
      </c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289"/>
      <c r="R68" s="289"/>
      <c r="S68" s="289"/>
      <c r="T68" s="289"/>
      <c r="U68" s="289"/>
      <c r="V68" s="289"/>
      <c r="W68" s="108">
        <f>'English Version'!J61</f>
        <v>0</v>
      </c>
      <c r="X68" s="108"/>
      <c r="Y68" s="108"/>
    </row>
    <row r="69" spans="1:25" ht="12.75">
      <c r="A69" s="105"/>
      <c r="B69" s="338" t="s">
        <v>140</v>
      </c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289"/>
      <c r="R69" s="289"/>
      <c r="S69" s="289"/>
      <c r="T69" s="289"/>
      <c r="U69" s="289"/>
      <c r="V69" s="289"/>
      <c r="W69" s="345"/>
      <c r="X69" s="345"/>
      <c r="Y69" s="345"/>
    </row>
    <row r="70" spans="1:25" ht="12.75">
      <c r="A70" s="105"/>
      <c r="B70" s="338"/>
      <c r="C70" s="338"/>
      <c r="D70" s="338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289"/>
      <c r="R70" s="289"/>
      <c r="S70" s="289"/>
      <c r="T70" s="289"/>
      <c r="U70" s="289"/>
      <c r="V70" s="289"/>
      <c r="W70" s="345"/>
      <c r="X70" s="345"/>
      <c r="Y70" s="345"/>
    </row>
    <row r="71" spans="1:25" ht="12.75">
      <c r="A71" s="105">
        <v>19</v>
      </c>
      <c r="B71" s="333" t="s">
        <v>141</v>
      </c>
      <c r="C71" s="333"/>
      <c r="D71" s="333"/>
      <c r="E71" s="333"/>
      <c r="F71" s="333"/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54"/>
      <c r="R71" s="354"/>
      <c r="S71" s="354"/>
      <c r="T71" s="354"/>
      <c r="U71" s="354"/>
      <c r="V71" s="354"/>
      <c r="W71" s="390">
        <f>W67-W68</f>
        <v>1183.2</v>
      </c>
      <c r="X71" s="391"/>
      <c r="Y71" s="392"/>
    </row>
    <row r="72" ht="3.75" customHeight="1">
      <c r="A72" s="105"/>
    </row>
    <row r="73" spans="1:25" ht="12.75">
      <c r="A73" s="393" t="s">
        <v>142</v>
      </c>
      <c r="B73" s="393"/>
      <c r="C73" s="393"/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  <c r="O73" s="393"/>
      <c r="P73" s="393"/>
      <c r="Q73" s="393"/>
      <c r="R73" s="393"/>
      <c r="S73" s="393"/>
      <c r="T73" s="393"/>
      <c r="U73" s="393"/>
      <c r="V73" s="393"/>
      <c r="W73" s="393"/>
      <c r="X73" s="393"/>
      <c r="Y73" s="393"/>
    </row>
    <row r="74" ht="4.5" customHeight="1">
      <c r="A74" s="105"/>
    </row>
    <row r="75" spans="1:25" ht="12.75">
      <c r="A75" s="394" t="s">
        <v>143</v>
      </c>
      <c r="B75" s="393" t="s">
        <v>144</v>
      </c>
      <c r="C75" s="393"/>
      <c r="D75" s="393"/>
      <c r="E75" s="395" t="s">
        <v>145</v>
      </c>
      <c r="F75" s="395"/>
      <c r="G75" s="395"/>
      <c r="H75" s="395" t="s">
        <v>146</v>
      </c>
      <c r="I75" s="395"/>
      <c r="J75" s="395"/>
      <c r="K75" s="395" t="s">
        <v>147</v>
      </c>
      <c r="L75" s="395"/>
      <c r="M75" s="395"/>
      <c r="N75" s="395" t="s">
        <v>148</v>
      </c>
      <c r="O75" s="395"/>
      <c r="P75" s="395"/>
      <c r="Q75" s="395" t="s">
        <v>149</v>
      </c>
      <c r="R75" s="395"/>
      <c r="S75" s="395"/>
      <c r="T75" s="395"/>
      <c r="U75" s="396" t="s">
        <v>150</v>
      </c>
      <c r="V75" s="396"/>
      <c r="W75" s="396"/>
      <c r="X75" s="396"/>
      <c r="Y75" s="396"/>
    </row>
    <row r="76" spans="1:25" ht="12.75">
      <c r="A76" s="394"/>
      <c r="B76" s="393"/>
      <c r="C76" s="393"/>
      <c r="D76" s="393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6"/>
      <c r="V76" s="396"/>
      <c r="W76" s="396"/>
      <c r="X76" s="396"/>
      <c r="Y76" s="396"/>
    </row>
    <row r="77" spans="1:25" ht="12.75">
      <c r="A77" s="107"/>
      <c r="B77" s="397">
        <f>W68</f>
        <v>0</v>
      </c>
      <c r="C77" s="398"/>
      <c r="D77" s="399"/>
      <c r="E77" s="326">
        <f>W63</f>
        <v>0</v>
      </c>
      <c r="F77" s="326"/>
      <c r="G77" s="326"/>
      <c r="H77" s="326">
        <f>W64</f>
        <v>34</v>
      </c>
      <c r="I77" s="326"/>
      <c r="J77" s="326"/>
      <c r="K77" s="400"/>
      <c r="L77" s="400"/>
      <c r="M77" s="400"/>
      <c r="N77" s="400"/>
      <c r="O77" s="400"/>
      <c r="P77" s="400"/>
      <c r="Q77" s="400"/>
      <c r="R77" s="400"/>
      <c r="S77" s="400"/>
      <c r="T77" s="400"/>
      <c r="U77" s="400"/>
      <c r="V77" s="400"/>
      <c r="W77" s="400"/>
      <c r="X77" s="400"/>
      <c r="Y77" s="400"/>
    </row>
    <row r="78" spans="1:25" ht="12.75">
      <c r="A78" s="107"/>
      <c r="B78" s="400"/>
      <c r="C78" s="400"/>
      <c r="D78" s="400"/>
      <c r="E78" s="400"/>
      <c r="F78" s="400"/>
      <c r="G78" s="400"/>
      <c r="H78" s="400"/>
      <c r="I78" s="400"/>
      <c r="J78" s="400"/>
      <c r="K78" s="400"/>
      <c r="L78" s="400"/>
      <c r="M78" s="400"/>
      <c r="N78" s="400"/>
      <c r="O78" s="400"/>
      <c r="P78" s="400"/>
      <c r="Q78" s="400"/>
      <c r="R78" s="400"/>
      <c r="S78" s="400"/>
      <c r="T78" s="400"/>
      <c r="U78" s="400"/>
      <c r="V78" s="400"/>
      <c r="W78" s="400"/>
      <c r="X78" s="400"/>
      <c r="Y78" s="400"/>
    </row>
    <row r="79" spans="1:25" ht="12.75">
      <c r="A79" s="107"/>
      <c r="B79" s="400"/>
      <c r="C79" s="400"/>
      <c r="D79" s="400"/>
      <c r="E79" s="400"/>
      <c r="F79" s="400"/>
      <c r="G79" s="400"/>
      <c r="H79" s="400"/>
      <c r="I79" s="400"/>
      <c r="J79" s="400"/>
      <c r="K79" s="400"/>
      <c r="L79" s="400"/>
      <c r="M79" s="400"/>
      <c r="N79" s="400"/>
      <c r="O79" s="400"/>
      <c r="P79" s="400"/>
      <c r="Q79" s="400"/>
      <c r="R79" s="400"/>
      <c r="S79" s="400"/>
      <c r="T79" s="400"/>
      <c r="U79" s="400"/>
      <c r="V79" s="400"/>
      <c r="W79" s="400"/>
      <c r="X79" s="400"/>
      <c r="Y79" s="400"/>
    </row>
    <row r="80" spans="1:25" ht="12.75">
      <c r="A80" s="107"/>
      <c r="B80" s="400"/>
      <c r="C80" s="400"/>
      <c r="D80" s="400"/>
      <c r="E80" s="400"/>
      <c r="F80" s="400"/>
      <c r="G80" s="400"/>
      <c r="H80" s="400"/>
      <c r="I80" s="400"/>
      <c r="J80" s="400"/>
      <c r="K80" s="400"/>
      <c r="L80" s="400"/>
      <c r="M80" s="400"/>
      <c r="N80" s="400"/>
      <c r="O80" s="400"/>
      <c r="P80" s="400"/>
      <c r="Q80" s="400"/>
      <c r="R80" s="400"/>
      <c r="S80" s="400"/>
      <c r="T80" s="400"/>
      <c r="U80" s="400"/>
      <c r="V80" s="400"/>
      <c r="W80" s="400"/>
      <c r="X80" s="400"/>
      <c r="Y80" s="400"/>
    </row>
    <row r="81" ht="3.75" customHeight="1">
      <c r="A81" s="105"/>
    </row>
    <row r="82" spans="1:26" ht="19.5" customHeight="1">
      <c r="A82" s="117" t="s">
        <v>169</v>
      </c>
      <c r="B82" s="128" t="str">
        <f>A6</f>
        <v>JITENDRAKUMAR AMRUTLAL PATEL</v>
      </c>
      <c r="C82" s="118"/>
      <c r="D82" s="118"/>
      <c r="E82" s="118"/>
      <c r="F82" s="118"/>
      <c r="G82" s="118"/>
      <c r="H82" s="118"/>
      <c r="I82" s="118"/>
      <c r="J82" s="118"/>
      <c r="K82" s="118"/>
      <c r="L82" s="119" t="s">
        <v>173</v>
      </c>
      <c r="M82" s="120"/>
      <c r="N82" s="120"/>
      <c r="O82" s="120"/>
      <c r="P82" s="121"/>
      <c r="Q82" s="121"/>
      <c r="R82" s="405" t="str">
        <f>'English Version'!C11</f>
        <v>AMRUTLAL </v>
      </c>
      <c r="S82" s="406"/>
      <c r="T82" s="406"/>
      <c r="U82" s="406"/>
      <c r="V82" s="406"/>
      <c r="W82" s="406"/>
      <c r="X82" s="122"/>
      <c r="Y82" s="122"/>
      <c r="Z82" s="116"/>
    </row>
    <row r="83" spans="1:26" ht="15.75">
      <c r="A83" s="117" t="s">
        <v>174</v>
      </c>
      <c r="B83" s="117"/>
      <c r="C83" s="117"/>
      <c r="D83" s="117"/>
      <c r="E83" s="117"/>
      <c r="F83" s="117"/>
      <c r="G83" s="117"/>
      <c r="H83" s="123" t="str">
        <f>N7</f>
        <v>ASST.TEACHER</v>
      </c>
      <c r="I83" s="121"/>
      <c r="J83" s="121"/>
      <c r="K83" s="121"/>
      <c r="L83" s="117" t="s">
        <v>175</v>
      </c>
      <c r="M83" s="117"/>
      <c r="N83" s="124"/>
      <c r="O83" s="125"/>
      <c r="P83" s="125"/>
      <c r="Q83" s="126"/>
      <c r="R83" s="117"/>
      <c r="S83" s="117"/>
      <c r="T83" s="117"/>
      <c r="U83" s="407">
        <f>'English Version'!J61</f>
        <v>0</v>
      </c>
      <c r="V83" s="407"/>
      <c r="W83" s="407"/>
      <c r="X83" s="122"/>
      <c r="Y83" s="122"/>
      <c r="Z83" s="116"/>
    </row>
    <row r="84" spans="1:26" ht="15">
      <c r="A84" s="117" t="s">
        <v>172</v>
      </c>
      <c r="B84" s="117"/>
      <c r="C84" s="117"/>
      <c r="D84" s="401" t="e">
        <f>spellnumber(U83)</f>
        <v>#NAME?</v>
      </c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S84" s="401"/>
      <c r="T84" s="401"/>
      <c r="U84" s="402"/>
      <c r="V84" s="402"/>
      <c r="W84" s="402"/>
      <c r="X84" s="122"/>
      <c r="Y84" s="122"/>
      <c r="Z84" s="116"/>
    </row>
    <row r="85" spans="1:26" ht="12.75">
      <c r="A85" s="117" t="s">
        <v>176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22"/>
      <c r="Y85" s="122"/>
      <c r="Z85" s="116"/>
    </row>
    <row r="86" spans="1:23" ht="12.75">
      <c r="A86" s="126" t="s">
        <v>177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</row>
    <row r="87" spans="1:23" ht="7.5" customHeight="1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</row>
    <row r="88" ht="12.75" hidden="1">
      <c r="A88" s="105"/>
    </row>
    <row r="89" spans="1:25" ht="12.75">
      <c r="A89" s="333" t="s">
        <v>168</v>
      </c>
      <c r="B89" s="333"/>
      <c r="C89" s="333"/>
      <c r="D89" s="333"/>
      <c r="E89" s="333"/>
      <c r="F89" s="333"/>
      <c r="G89" s="333"/>
      <c r="H89" s="333"/>
      <c r="M89" s="354" t="s">
        <v>151</v>
      </c>
      <c r="N89" s="354"/>
      <c r="O89" s="354"/>
      <c r="P89" s="354"/>
      <c r="Q89" s="354"/>
      <c r="R89" s="354"/>
      <c r="S89" s="354"/>
      <c r="T89" s="354"/>
      <c r="U89" s="354"/>
      <c r="V89" s="354"/>
      <c r="W89" s="354"/>
      <c r="X89" s="354"/>
      <c r="Y89" s="354"/>
    </row>
    <row r="90" spans="1:25" ht="12.75">
      <c r="A90" s="105" t="s">
        <v>152</v>
      </c>
      <c r="B90" s="106"/>
      <c r="C90" s="106"/>
      <c r="D90" s="106"/>
      <c r="E90" s="106"/>
      <c r="F90" s="106"/>
      <c r="G90" s="106"/>
      <c r="H90" s="106"/>
      <c r="M90" s="354"/>
      <c r="N90" s="354"/>
      <c r="O90" s="354"/>
      <c r="P90" s="354"/>
      <c r="Q90" s="354"/>
      <c r="R90" s="354"/>
      <c r="S90" s="354"/>
      <c r="T90" s="354"/>
      <c r="U90" s="354"/>
      <c r="V90" s="354"/>
      <c r="W90" s="354"/>
      <c r="X90" s="354"/>
      <c r="Y90" s="354"/>
    </row>
    <row r="91" spans="1:25" ht="12.75">
      <c r="A91" s="333" t="s">
        <v>180</v>
      </c>
      <c r="B91" s="333"/>
      <c r="C91" s="333"/>
      <c r="D91" s="333"/>
      <c r="E91" s="333"/>
      <c r="F91" s="333"/>
      <c r="G91" s="333"/>
      <c r="H91" s="333"/>
      <c r="M91" s="354"/>
      <c r="N91" s="354"/>
      <c r="O91" s="354"/>
      <c r="P91" s="354"/>
      <c r="Q91" s="354"/>
      <c r="R91" s="354"/>
      <c r="S91" s="354"/>
      <c r="T91" s="354"/>
      <c r="U91" s="354"/>
      <c r="V91" s="354"/>
      <c r="W91" s="354"/>
      <c r="X91" s="354"/>
      <c r="Y91" s="354"/>
    </row>
    <row r="92" spans="1:25" ht="12.75">
      <c r="A92" s="333"/>
      <c r="B92" s="333"/>
      <c r="C92" s="333"/>
      <c r="D92" s="333"/>
      <c r="E92" s="333"/>
      <c r="F92" s="333"/>
      <c r="G92" s="333"/>
      <c r="H92" s="333"/>
      <c r="M92" s="354"/>
      <c r="N92" s="354"/>
      <c r="O92" s="354"/>
      <c r="P92" s="354"/>
      <c r="Q92" s="354"/>
      <c r="R92" s="354"/>
      <c r="S92" s="354"/>
      <c r="T92" s="354"/>
      <c r="U92" s="354"/>
      <c r="V92" s="354"/>
      <c r="W92" s="354"/>
      <c r="X92" s="354"/>
      <c r="Y92" s="354"/>
    </row>
    <row r="93" spans="1:25" ht="0.75" customHeight="1">
      <c r="A93" s="333"/>
      <c r="B93" s="333"/>
      <c r="C93" s="333"/>
      <c r="D93" s="333"/>
      <c r="E93" s="333"/>
      <c r="F93" s="333"/>
      <c r="G93" s="333"/>
      <c r="H93" s="333"/>
      <c r="M93" s="354"/>
      <c r="N93" s="354"/>
      <c r="O93" s="354"/>
      <c r="P93" s="354"/>
      <c r="Q93" s="354"/>
      <c r="R93" s="354"/>
      <c r="S93" s="354"/>
      <c r="T93" s="354"/>
      <c r="U93" s="354"/>
      <c r="V93" s="354"/>
      <c r="W93" s="354"/>
      <c r="X93" s="354"/>
      <c r="Y93" s="354"/>
    </row>
    <row r="94" spans="1:25" ht="14.25" customHeight="1">
      <c r="A94" s="333"/>
      <c r="B94" s="333"/>
      <c r="C94" s="333"/>
      <c r="D94" s="333"/>
      <c r="E94" s="333"/>
      <c r="F94" s="333"/>
      <c r="G94" s="333"/>
      <c r="H94" s="333"/>
      <c r="M94" s="106" t="s">
        <v>154</v>
      </c>
      <c r="N94" s="106"/>
      <c r="O94" s="106"/>
      <c r="P94" s="403" t="s">
        <v>184</v>
      </c>
      <c r="Q94" s="403"/>
      <c r="R94" s="403"/>
      <c r="S94" s="403"/>
      <c r="T94" s="403"/>
      <c r="U94" s="403"/>
      <c r="V94" s="403"/>
      <c r="W94" s="403"/>
      <c r="X94" s="106"/>
      <c r="Y94" s="106"/>
    </row>
    <row r="95" spans="1:25" ht="12.75">
      <c r="A95" s="333"/>
      <c r="B95" s="333"/>
      <c r="C95" s="333"/>
      <c r="D95" s="333"/>
      <c r="E95" s="333"/>
      <c r="F95" s="333"/>
      <c r="G95" s="333"/>
      <c r="H95" s="333"/>
      <c r="M95" s="106" t="s">
        <v>155</v>
      </c>
      <c r="N95" s="127"/>
      <c r="O95" s="127"/>
      <c r="P95" s="404" t="s">
        <v>183</v>
      </c>
      <c r="Q95" s="404"/>
      <c r="R95" s="404"/>
      <c r="S95" s="404"/>
      <c r="T95" s="404"/>
      <c r="U95" s="404"/>
      <c r="V95" s="404"/>
      <c r="W95" s="404"/>
      <c r="X95" s="127"/>
      <c r="Y95" s="127"/>
    </row>
    <row r="100" spans="3:27" ht="12.7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3:27" ht="12.75"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</row>
    <row r="102" spans="3:27" ht="12.75"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</row>
    <row r="103" spans="3:27" ht="12.75"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</row>
    <row r="104" spans="3:27" ht="12.75"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</row>
    <row r="105" spans="3:27" ht="12.7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</row>
    <row r="106" spans="3:27" ht="12.7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</row>
    <row r="107" spans="3:27" ht="12.75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</row>
  </sheetData>
  <sheetProtection/>
  <mergeCells count="282">
    <mergeCell ref="B38:P38"/>
    <mergeCell ref="B39:P39"/>
    <mergeCell ref="B40:P40"/>
    <mergeCell ref="T38:Y38"/>
    <mergeCell ref="T39:Y39"/>
    <mergeCell ref="T40:Y40"/>
    <mergeCell ref="Q38:S38"/>
    <mergeCell ref="Q39:S39"/>
    <mergeCell ref="Q40:S40"/>
    <mergeCell ref="A95:H95"/>
    <mergeCell ref="T41:Y41"/>
    <mergeCell ref="B41:P41"/>
    <mergeCell ref="Q41:S41"/>
    <mergeCell ref="W64:Y64"/>
    <mergeCell ref="P94:W94"/>
    <mergeCell ref="P95:W95"/>
    <mergeCell ref="R82:W82"/>
    <mergeCell ref="U83:W83"/>
    <mergeCell ref="A93:H93"/>
    <mergeCell ref="M93:Y93"/>
    <mergeCell ref="A94:H94"/>
    <mergeCell ref="D84:W84"/>
    <mergeCell ref="A91:H91"/>
    <mergeCell ref="M91:Y91"/>
    <mergeCell ref="A92:H92"/>
    <mergeCell ref="M92:Y92"/>
    <mergeCell ref="A89:H89"/>
    <mergeCell ref="M89:Y89"/>
    <mergeCell ref="M90:Y90"/>
    <mergeCell ref="N79:P79"/>
    <mergeCell ref="Q79:T79"/>
    <mergeCell ref="U79:Y79"/>
    <mergeCell ref="B80:D80"/>
    <mergeCell ref="E80:G80"/>
    <mergeCell ref="H80:J80"/>
    <mergeCell ref="K80:M80"/>
    <mergeCell ref="N80:P80"/>
    <mergeCell ref="Q80:T80"/>
    <mergeCell ref="U80:Y80"/>
    <mergeCell ref="B79:D79"/>
    <mergeCell ref="E79:G79"/>
    <mergeCell ref="H79:J79"/>
    <mergeCell ref="K79:M79"/>
    <mergeCell ref="N77:P77"/>
    <mergeCell ref="Q77:T77"/>
    <mergeCell ref="U77:Y77"/>
    <mergeCell ref="B78:D78"/>
    <mergeCell ref="E78:G78"/>
    <mergeCell ref="H78:J78"/>
    <mergeCell ref="K78:M78"/>
    <mergeCell ref="N78:P78"/>
    <mergeCell ref="Q78:T78"/>
    <mergeCell ref="U78:Y78"/>
    <mergeCell ref="B77:D77"/>
    <mergeCell ref="E77:G77"/>
    <mergeCell ref="H77:J77"/>
    <mergeCell ref="K77:M77"/>
    <mergeCell ref="A73:Y73"/>
    <mergeCell ref="A75:A76"/>
    <mergeCell ref="B75:D76"/>
    <mergeCell ref="E75:G76"/>
    <mergeCell ref="H75:J76"/>
    <mergeCell ref="K75:M76"/>
    <mergeCell ref="N75:P76"/>
    <mergeCell ref="Q75:T76"/>
    <mergeCell ref="U75:Y76"/>
    <mergeCell ref="B71:P71"/>
    <mergeCell ref="Q71:S71"/>
    <mergeCell ref="T71:V71"/>
    <mergeCell ref="W71:Y71"/>
    <mergeCell ref="B69:P70"/>
    <mergeCell ref="Q69:S69"/>
    <mergeCell ref="T69:V69"/>
    <mergeCell ref="W69:Y69"/>
    <mergeCell ref="Q70:S70"/>
    <mergeCell ref="T70:V70"/>
    <mergeCell ref="W70:Y70"/>
    <mergeCell ref="B68:P68"/>
    <mergeCell ref="Q68:S68"/>
    <mergeCell ref="T68:V68"/>
    <mergeCell ref="B67:P67"/>
    <mergeCell ref="Q67:S67"/>
    <mergeCell ref="T67:V67"/>
    <mergeCell ref="W67:Y67"/>
    <mergeCell ref="B66:P66"/>
    <mergeCell ref="Q66:S66"/>
    <mergeCell ref="T66:V66"/>
    <mergeCell ref="W66:Y66"/>
    <mergeCell ref="B65:P65"/>
    <mergeCell ref="Q65:S65"/>
    <mergeCell ref="T65:V65"/>
    <mergeCell ref="W65:Y65"/>
    <mergeCell ref="B64:P64"/>
    <mergeCell ref="Q64:S64"/>
    <mergeCell ref="T64:V64"/>
    <mergeCell ref="B63:P63"/>
    <mergeCell ref="Q63:S63"/>
    <mergeCell ref="T63:V63"/>
    <mergeCell ref="W63:Y63"/>
    <mergeCell ref="B62:P62"/>
    <mergeCell ref="Q62:S62"/>
    <mergeCell ref="T62:V62"/>
    <mergeCell ref="W62:Y62"/>
    <mergeCell ref="B61:P61"/>
    <mergeCell ref="Q61:S61"/>
    <mergeCell ref="T61:V61"/>
    <mergeCell ref="W61:Y61"/>
    <mergeCell ref="V58:Y58"/>
    <mergeCell ref="R59:T59"/>
    <mergeCell ref="V59:Y59"/>
    <mergeCell ref="Q60:S60"/>
    <mergeCell ref="T60:V60"/>
    <mergeCell ref="W60:Y60"/>
    <mergeCell ref="B58:D58"/>
    <mergeCell ref="F58:K58"/>
    <mergeCell ref="M58:O58"/>
    <mergeCell ref="Q58:T58"/>
    <mergeCell ref="V56:Y56"/>
    <mergeCell ref="B57:D57"/>
    <mergeCell ref="F57:K57"/>
    <mergeCell ref="M57:O57"/>
    <mergeCell ref="Q57:T57"/>
    <mergeCell ref="V57:Y57"/>
    <mergeCell ref="B56:D56"/>
    <mergeCell ref="F56:K56"/>
    <mergeCell ref="M56:O56"/>
    <mergeCell ref="Q56:T56"/>
    <mergeCell ref="V54:Y54"/>
    <mergeCell ref="B55:D55"/>
    <mergeCell ref="F55:K55"/>
    <mergeCell ref="M55:O55"/>
    <mergeCell ref="Q55:T55"/>
    <mergeCell ref="V55:Y55"/>
    <mergeCell ref="B54:D54"/>
    <mergeCell ref="F54:K54"/>
    <mergeCell ref="M54:O54"/>
    <mergeCell ref="Q54:T54"/>
    <mergeCell ref="B50:Y50"/>
    <mergeCell ref="B51:Y51"/>
    <mergeCell ref="B52:P52"/>
    <mergeCell ref="L53:O53"/>
    <mergeCell ref="P53:T53"/>
    <mergeCell ref="U53:Y53"/>
    <mergeCell ref="B48:P48"/>
    <mergeCell ref="Q48:S48"/>
    <mergeCell ref="T48:Y48"/>
    <mergeCell ref="M49:P49"/>
    <mergeCell ref="Q49:S49"/>
    <mergeCell ref="T49:Y49"/>
    <mergeCell ref="B46:P46"/>
    <mergeCell ref="Q46:S46"/>
    <mergeCell ref="T46:Y46"/>
    <mergeCell ref="B47:P47"/>
    <mergeCell ref="Q47:S47"/>
    <mergeCell ref="T47:Y47"/>
    <mergeCell ref="B44:P44"/>
    <mergeCell ref="Q44:S44"/>
    <mergeCell ref="T44:Y44"/>
    <mergeCell ref="B45:P45"/>
    <mergeCell ref="Q45:S45"/>
    <mergeCell ref="T45:Y45"/>
    <mergeCell ref="B42:P42"/>
    <mergeCell ref="Q42:S42"/>
    <mergeCell ref="T42:Y42"/>
    <mergeCell ref="B43:P43"/>
    <mergeCell ref="Q43:S43"/>
    <mergeCell ref="T43:Y43"/>
    <mergeCell ref="B36:P36"/>
    <mergeCell ref="Q36:S36"/>
    <mergeCell ref="T36:Y36"/>
    <mergeCell ref="B37:P37"/>
    <mergeCell ref="Q37:S37"/>
    <mergeCell ref="T37:Y37"/>
    <mergeCell ref="B34:P34"/>
    <mergeCell ref="Q34:S34"/>
    <mergeCell ref="T34:Y34"/>
    <mergeCell ref="B35:P35"/>
    <mergeCell ref="Q35:S35"/>
    <mergeCell ref="T35:Y35"/>
    <mergeCell ref="B33:P33"/>
    <mergeCell ref="Q33:S33"/>
    <mergeCell ref="T33:V33"/>
    <mergeCell ref="W33:Y33"/>
    <mergeCell ref="B32:P32"/>
    <mergeCell ref="Q32:S32"/>
    <mergeCell ref="T32:V32"/>
    <mergeCell ref="W32:Y32"/>
    <mergeCell ref="B31:P31"/>
    <mergeCell ref="Q31:S31"/>
    <mergeCell ref="T31:V31"/>
    <mergeCell ref="W31:Y31"/>
    <mergeCell ref="B30:P30"/>
    <mergeCell ref="Q30:S30"/>
    <mergeCell ref="T30:V30"/>
    <mergeCell ref="W30:Y30"/>
    <mergeCell ref="B29:P29"/>
    <mergeCell ref="Q29:S29"/>
    <mergeCell ref="T29:V29"/>
    <mergeCell ref="W29:Y29"/>
    <mergeCell ref="B28:P28"/>
    <mergeCell ref="Q28:S28"/>
    <mergeCell ref="T28:V28"/>
    <mergeCell ref="W28:Y28"/>
    <mergeCell ref="B27:P27"/>
    <mergeCell ref="Q27:S27"/>
    <mergeCell ref="T27:V27"/>
    <mergeCell ref="W27:Y27"/>
    <mergeCell ref="B26:P26"/>
    <mergeCell ref="Q26:S26"/>
    <mergeCell ref="T26:V26"/>
    <mergeCell ref="W26:Y26"/>
    <mergeCell ref="B25:P25"/>
    <mergeCell ref="Q25:S25"/>
    <mergeCell ref="T25:V25"/>
    <mergeCell ref="W25:Y25"/>
    <mergeCell ref="B24:P24"/>
    <mergeCell ref="Q24:S24"/>
    <mergeCell ref="T24:V24"/>
    <mergeCell ref="W24:Y24"/>
    <mergeCell ref="B23:P23"/>
    <mergeCell ref="Q23:S23"/>
    <mergeCell ref="T23:V23"/>
    <mergeCell ref="W23:Y23"/>
    <mergeCell ref="B22:P22"/>
    <mergeCell ref="Q22:S22"/>
    <mergeCell ref="T22:V22"/>
    <mergeCell ref="W22:Y22"/>
    <mergeCell ref="B21:P21"/>
    <mergeCell ref="Q21:S21"/>
    <mergeCell ref="T21:V21"/>
    <mergeCell ref="W21:Y21"/>
    <mergeCell ref="B19:P20"/>
    <mergeCell ref="Q19:S19"/>
    <mergeCell ref="T19:V19"/>
    <mergeCell ref="W19:Y19"/>
    <mergeCell ref="Q20:S20"/>
    <mergeCell ref="T20:V20"/>
    <mergeCell ref="W20:Y20"/>
    <mergeCell ref="B17:P18"/>
    <mergeCell ref="Q17:S17"/>
    <mergeCell ref="T17:V17"/>
    <mergeCell ref="W17:Y17"/>
    <mergeCell ref="Q18:S18"/>
    <mergeCell ref="T18:V18"/>
    <mergeCell ref="W18:Y18"/>
    <mergeCell ref="B16:P16"/>
    <mergeCell ref="Q16:S16"/>
    <mergeCell ref="T16:V16"/>
    <mergeCell ref="W16:Y16"/>
    <mergeCell ref="B15:P15"/>
    <mergeCell ref="Q15:S15"/>
    <mergeCell ref="T15:V15"/>
    <mergeCell ref="W15:Y15"/>
    <mergeCell ref="A13:Y13"/>
    <mergeCell ref="Q14:S14"/>
    <mergeCell ref="T14:V14"/>
    <mergeCell ref="W14:Y14"/>
    <mergeCell ref="A11:M12"/>
    <mergeCell ref="N11:Q11"/>
    <mergeCell ref="R11:T11"/>
    <mergeCell ref="U11:Y11"/>
    <mergeCell ref="N12:Q12"/>
    <mergeCell ref="R12:T12"/>
    <mergeCell ref="U12:Y12"/>
    <mergeCell ref="A9:F9"/>
    <mergeCell ref="G9:M9"/>
    <mergeCell ref="N9:Y9"/>
    <mergeCell ref="N10:T10"/>
    <mergeCell ref="U10:Y10"/>
    <mergeCell ref="A7:M7"/>
    <mergeCell ref="N7:Y7"/>
    <mergeCell ref="A8:F8"/>
    <mergeCell ref="G8:M8"/>
    <mergeCell ref="N8:Y8"/>
    <mergeCell ref="A5:M5"/>
    <mergeCell ref="N5:Y5"/>
    <mergeCell ref="A6:M6"/>
    <mergeCell ref="N6:Y6"/>
    <mergeCell ref="A1:Y1"/>
    <mergeCell ref="A2:Y2"/>
    <mergeCell ref="A3:Y3"/>
    <mergeCell ref="A4:F4"/>
  </mergeCells>
  <printOptions/>
  <pageMargins left="0.5" right="0.5" top="0.5" bottom="0.75" header="0.5" footer="0.5"/>
  <pageSetup horizontalDpi="1200" verticalDpi="12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46"/>
  </sheetPr>
  <dimension ref="B4:K21"/>
  <sheetViews>
    <sheetView workbookViewId="0" topLeftCell="A1">
      <selection activeCell="C6" sqref="C6"/>
    </sheetView>
  </sheetViews>
  <sheetFormatPr defaultColWidth="9.140625" defaultRowHeight="12.75"/>
  <cols>
    <col min="2" max="2" width="20.8515625" style="0" customWidth="1"/>
    <col min="3" max="3" width="73.140625" style="0" customWidth="1"/>
  </cols>
  <sheetData>
    <row r="4" spans="2:11" ht="18">
      <c r="B4" s="53" t="s">
        <v>61</v>
      </c>
      <c r="C4" s="54"/>
      <c r="D4" s="54"/>
      <c r="E4" s="54"/>
      <c r="F4" s="54"/>
      <c r="G4" s="54"/>
      <c r="H4" s="54"/>
      <c r="I4" s="54"/>
      <c r="J4" s="54"/>
      <c r="K4" s="54"/>
    </row>
    <row r="7" spans="2:3" ht="15" customHeight="1">
      <c r="B7" s="408" t="s">
        <v>62</v>
      </c>
      <c r="C7" s="409"/>
    </row>
    <row r="8" spans="2:3" ht="15" customHeight="1">
      <c r="B8" s="52" t="s">
        <v>63</v>
      </c>
      <c r="C8" s="51" t="s">
        <v>64</v>
      </c>
    </row>
    <row r="9" spans="2:3" ht="15" customHeight="1">
      <c r="B9" s="52" t="s">
        <v>65</v>
      </c>
      <c r="C9" s="51" t="s">
        <v>66</v>
      </c>
    </row>
    <row r="10" spans="2:3" ht="15" customHeight="1">
      <c r="B10" s="52" t="s">
        <v>67</v>
      </c>
      <c r="C10" s="51" t="s">
        <v>68</v>
      </c>
    </row>
    <row r="11" spans="2:3" ht="15" customHeight="1">
      <c r="B11" s="52" t="s">
        <v>69</v>
      </c>
      <c r="C11" s="51" t="s">
        <v>70</v>
      </c>
    </row>
    <row r="12" spans="2:3" ht="15" customHeight="1">
      <c r="B12" s="408" t="s">
        <v>71</v>
      </c>
      <c r="C12" s="409"/>
    </row>
    <row r="13" spans="2:3" ht="15" customHeight="1">
      <c r="B13" s="52" t="s">
        <v>72</v>
      </c>
      <c r="C13" s="51" t="s">
        <v>64</v>
      </c>
    </row>
    <row r="14" spans="2:3" ht="15" customHeight="1">
      <c r="B14" s="52" t="s">
        <v>73</v>
      </c>
      <c r="C14" s="51" t="s">
        <v>74</v>
      </c>
    </row>
    <row r="15" spans="2:3" ht="15" customHeight="1">
      <c r="B15" s="52" t="s">
        <v>67</v>
      </c>
      <c r="C15" s="51" t="s">
        <v>75</v>
      </c>
    </row>
    <row r="16" spans="2:3" ht="15" customHeight="1">
      <c r="B16" s="52" t="s">
        <v>69</v>
      </c>
      <c r="C16" s="51" t="s">
        <v>76</v>
      </c>
    </row>
    <row r="17" spans="2:3" ht="15" customHeight="1">
      <c r="B17" s="408" t="s">
        <v>77</v>
      </c>
      <c r="C17" s="409"/>
    </row>
    <row r="18" spans="2:3" ht="15" customHeight="1">
      <c r="B18" s="52" t="s">
        <v>78</v>
      </c>
      <c r="C18" s="51" t="s">
        <v>64</v>
      </c>
    </row>
    <row r="19" spans="2:3" ht="15" customHeight="1">
      <c r="B19" s="52" t="s">
        <v>79</v>
      </c>
      <c r="C19" s="51" t="s">
        <v>74</v>
      </c>
    </row>
    <row r="20" spans="2:3" ht="15" customHeight="1">
      <c r="B20" s="52" t="s">
        <v>67</v>
      </c>
      <c r="C20" s="51" t="s">
        <v>75</v>
      </c>
    </row>
    <row r="21" spans="2:3" ht="15" customHeight="1">
      <c r="B21" s="52" t="s">
        <v>69</v>
      </c>
      <c r="C21" s="51" t="s">
        <v>76</v>
      </c>
    </row>
  </sheetData>
  <mergeCells count="3">
    <mergeCell ref="B7:C7"/>
    <mergeCell ref="B12:C12"/>
    <mergeCell ref="B17:C17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ambliyasan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jitendra patel</dc:creator>
  <cp:keywords/>
  <dc:description/>
  <cp:lastModifiedBy>aone</cp:lastModifiedBy>
  <cp:lastPrinted>2010-01-31T15:27:35Z</cp:lastPrinted>
  <dcterms:created xsi:type="dcterms:W3CDTF">2009-02-22T06:31:29Z</dcterms:created>
  <dcterms:modified xsi:type="dcterms:W3CDTF">2011-05-28T06:51:50Z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